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0" windowWidth="15600" windowHeight="6675" activeTab="1"/>
  </bookViews>
  <sheets>
    <sheet name="bieu 3.2021" sheetId="34" r:id="rId1"/>
    <sheet name="bieu 3.2022 (Q2)" sheetId="36" r:id="rId2"/>
    <sheet name="bieu 3.2022 (Q3)" sheetId="37" r:id="rId3"/>
    <sheet name="BIEU 4.Q2.2022" sheetId="35" r:id="rId4"/>
    <sheet name="BIEU 4.Q3.2022" sheetId="38" r:id="rId5"/>
    <sheet name="Sheet1" sheetId="32" r:id="rId6"/>
  </sheets>
  <definedNames>
    <definedName name="_xlnm.Print_Titles" localSheetId="3">'BIEU 4.Q2.2022'!$9:$9</definedName>
    <definedName name="_xlnm.Print_Titles" localSheetId="4">'BIEU 4.Q3.2022'!$9:$9</definedName>
  </definedNames>
  <calcPr calcId="144525"/>
</workbook>
</file>

<file path=xl/calcChain.xml><?xml version="1.0" encoding="utf-8"?>
<calcChain xmlns="http://schemas.openxmlformats.org/spreadsheetml/2006/main">
  <c r="D162" i="38" l="1"/>
  <c r="D161" i="38" s="1"/>
  <c r="D159" i="38"/>
  <c r="D154" i="38"/>
  <c r="D147" i="38"/>
  <c r="D145" i="38"/>
  <c r="D144" i="38" s="1"/>
  <c r="D142" i="38"/>
  <c r="D140" i="38"/>
  <c r="D138" i="38"/>
  <c r="D134" i="38"/>
  <c r="D131" i="38"/>
  <c r="D130" i="38" s="1"/>
  <c r="D125" i="38"/>
  <c r="D123" i="38"/>
  <c r="D121" i="38"/>
  <c r="D115" i="38"/>
  <c r="D110" i="38"/>
  <c r="D106" i="38"/>
  <c r="D103" i="38"/>
  <c r="D97" i="38"/>
  <c r="D93" i="38"/>
  <c r="D89" i="38"/>
  <c r="D87" i="38"/>
  <c r="D82" i="38"/>
  <c r="D69" i="38"/>
  <c r="D66" i="38"/>
  <c r="D63" i="38"/>
  <c r="D61" i="38" s="1"/>
  <c r="D60" i="38" s="1"/>
  <c r="D57" i="38"/>
  <c r="D56" i="38"/>
  <c r="D55" i="38"/>
  <c r="D54" i="38"/>
  <c r="D53" i="38"/>
  <c r="D52" i="38"/>
  <c r="D50" i="38"/>
  <c r="D42" i="38"/>
  <c r="D36" i="38"/>
  <c r="D59" i="38" s="1"/>
  <c r="D51" i="38" s="1"/>
  <c r="D49" i="38" s="1"/>
  <c r="D33" i="38"/>
  <c r="D30" i="38"/>
  <c r="D27" i="38"/>
  <c r="D24" i="38"/>
  <c r="D22" i="38"/>
  <c r="D21" i="38"/>
  <c r="D18" i="38"/>
  <c r="D17" i="38"/>
  <c r="D11" i="38" s="1"/>
  <c r="D12" i="38"/>
  <c r="C22" i="38"/>
  <c r="C162" i="38"/>
  <c r="C161" i="38" s="1"/>
  <c r="C159" i="38"/>
  <c r="C154" i="38"/>
  <c r="C147" i="38"/>
  <c r="C145" i="38"/>
  <c r="C142" i="38"/>
  <c r="C140" i="38"/>
  <c r="C138" i="38"/>
  <c r="C134" i="38"/>
  <c r="C131" i="38"/>
  <c r="C125" i="38"/>
  <c r="C123" i="38"/>
  <c r="C121" i="38"/>
  <c r="C115" i="38"/>
  <c r="C110" i="38"/>
  <c r="C106" i="38"/>
  <c r="C103" i="38"/>
  <c r="C97" i="38"/>
  <c r="C93" i="38"/>
  <c r="C89" i="38"/>
  <c r="C87" i="38"/>
  <c r="C82" i="38"/>
  <c r="C69" i="38"/>
  <c r="C66" i="38"/>
  <c r="C63" i="38"/>
  <c r="C56" i="38"/>
  <c r="C55" i="38"/>
  <c r="C54" i="38"/>
  <c r="C53" i="38"/>
  <c r="C52" i="38"/>
  <c r="C50" i="38"/>
  <c r="C42" i="38"/>
  <c r="C57" i="38" s="1"/>
  <c r="C36" i="38"/>
  <c r="C59" i="38" s="1"/>
  <c r="C33" i="38"/>
  <c r="C30" i="38"/>
  <c r="C27" i="38"/>
  <c r="C24" i="38"/>
  <c r="C21" i="38"/>
  <c r="C18" i="38"/>
  <c r="C12" i="38"/>
  <c r="D162" i="35"/>
  <c r="D161" i="35" s="1"/>
  <c r="D159" i="35"/>
  <c r="D154" i="35"/>
  <c r="D147" i="35"/>
  <c r="D145" i="35"/>
  <c r="D144" i="35" s="1"/>
  <c r="D142" i="35"/>
  <c r="D140" i="35"/>
  <c r="D138" i="35"/>
  <c r="D134" i="35"/>
  <c r="D131" i="35"/>
  <c r="D130" i="35" s="1"/>
  <c r="D125" i="35"/>
  <c r="D123" i="35"/>
  <c r="D121" i="35"/>
  <c r="D115" i="35"/>
  <c r="D110" i="35"/>
  <c r="D106" i="35"/>
  <c r="D103" i="35"/>
  <c r="D97" i="35"/>
  <c r="D93" i="35"/>
  <c r="D89" i="35"/>
  <c r="D87" i="35"/>
  <c r="D82" i="35"/>
  <c r="D69" i="35"/>
  <c r="D66" i="35"/>
  <c r="D63" i="35"/>
  <c r="D57" i="35"/>
  <c r="D56" i="35"/>
  <c r="D55" i="35"/>
  <c r="D54" i="35"/>
  <c r="D53" i="35"/>
  <c r="D52" i="35"/>
  <c r="D50" i="35"/>
  <c r="D42" i="35"/>
  <c r="D36" i="35"/>
  <c r="D59" i="35" s="1"/>
  <c r="D33" i="35"/>
  <c r="D30" i="35"/>
  <c r="D27" i="35"/>
  <c r="D24" i="35"/>
  <c r="D22" i="35"/>
  <c r="D21" i="35"/>
  <c r="D17" i="35" s="1"/>
  <c r="D11" i="35" s="1"/>
  <c r="D18" i="35"/>
  <c r="D12" i="35"/>
  <c r="C22" i="35"/>
  <c r="C144" i="38" l="1"/>
  <c r="C130" i="38"/>
  <c r="C61" i="38"/>
  <c r="C17" i="38"/>
  <c r="C11" i="38" s="1"/>
  <c r="C51" i="38"/>
  <c r="C49" i="38" s="1"/>
  <c r="D61" i="35"/>
  <c r="D60" i="35" s="1"/>
  <c r="D51" i="35"/>
  <c r="D49" i="35" s="1"/>
  <c r="C60" i="38" l="1"/>
  <c r="C162" i="35" l="1"/>
  <c r="C131" i="35"/>
  <c r="C110" i="35"/>
  <c r="F12" i="37" l="1"/>
  <c r="E12" i="37"/>
  <c r="E11" i="37" s="1"/>
  <c r="F11" i="37"/>
  <c r="E12" i="36"/>
  <c r="E11" i="36" s="1"/>
  <c r="F12" i="36"/>
  <c r="F11" i="36" s="1"/>
  <c r="C161" i="35" l="1"/>
  <c r="C159" i="35"/>
  <c r="C144" i="35" s="1"/>
  <c r="C154" i="35"/>
  <c r="C147" i="35"/>
  <c r="C145" i="35"/>
  <c r="C140" i="35"/>
  <c r="C134" i="35"/>
  <c r="C142" i="35"/>
  <c r="C138" i="35"/>
  <c r="C125" i="35"/>
  <c r="C89" i="35"/>
  <c r="C56" i="35"/>
  <c r="C55" i="35"/>
  <c r="C54" i="35"/>
  <c r="C53" i="35"/>
  <c r="C50" i="35"/>
  <c r="C52" i="35"/>
  <c r="C130" i="35" l="1"/>
  <c r="C12" i="35"/>
  <c r="F12" i="34"/>
  <c r="C123" i="35" l="1"/>
  <c r="C121" i="35"/>
  <c r="C115" i="35"/>
  <c r="C106" i="35"/>
  <c r="C103" i="35"/>
  <c r="C97" i="35"/>
  <c r="C93" i="35"/>
  <c r="C87" i="35"/>
  <c r="C82" i="35"/>
  <c r="C69" i="35"/>
  <c r="C66" i="35"/>
  <c r="C63" i="35"/>
  <c r="C61" i="35" s="1"/>
  <c r="C42" i="35"/>
  <c r="C36" i="35"/>
  <c r="C59" i="35" s="1"/>
  <c r="C33" i="35"/>
  <c r="C30" i="35"/>
  <c r="C27" i="35"/>
  <c r="C24" i="35"/>
  <c r="C21" i="35"/>
  <c r="C18" i="35"/>
  <c r="C60" i="35" l="1"/>
  <c r="C17" i="35"/>
  <c r="C11" i="35" s="1"/>
  <c r="C57" i="35"/>
  <c r="C51" i="35" s="1"/>
  <c r="C49" i="35" s="1"/>
  <c r="F11" i="34" l="1"/>
  <c r="E12" i="34"/>
  <c r="E11" i="34" s="1"/>
  <c r="D11" i="34"/>
  <c r="C11" i="34"/>
</calcChain>
</file>

<file path=xl/sharedStrings.xml><?xml version="1.0" encoding="utf-8"?>
<sst xmlns="http://schemas.openxmlformats.org/spreadsheetml/2006/main" count="413" uniqueCount="145">
  <si>
    <t>A</t>
  </si>
  <si>
    <t>I</t>
  </si>
  <si>
    <t>Tổng số thu</t>
  </si>
  <si>
    <t>II</t>
  </si>
  <si>
    <t>Số thu nộp NSNN</t>
  </si>
  <si>
    <t>III</t>
  </si>
  <si>
    <t>B</t>
  </si>
  <si>
    <t>(Dùng cho đơn vị dự toán cấp trên và đơn vị</t>
  </si>
  <si>
    <t>Nội dung</t>
  </si>
  <si>
    <t xml:space="preserve">Số 
TT </t>
  </si>
  <si>
    <t xml:space="preserve"> dự toán sử dụng ngân sách nhà nước)</t>
  </si>
  <si>
    <t>So sánh (%)</t>
  </si>
  <si>
    <t>Dự toán</t>
  </si>
  <si>
    <t>Cùng kỳ 
năm trước</t>
  </si>
  <si>
    <t>Dự toán năm</t>
  </si>
  <si>
    <t>Tổng số thu, chi, nộp ngân sách phí, lệ phí</t>
  </si>
  <si>
    <t>Dự toán chi ngân sách nhà nước</t>
  </si>
  <si>
    <t>Chi sự nghiệp giáo dục, đào tạo, dạy nghề</t>
  </si>
  <si>
    <t>Thủ trưởng đơn vị</t>
  </si>
  <si>
    <t xml:space="preserve"> Biểu số 4 - Ban hành kèm theo Thông tư số 61/2017/TT-BTC ngày 15 tháng 6 năm 2017 của Bộ Tài chính</t>
  </si>
  <si>
    <t xml:space="preserve"> Biểu số 3 - Ban hành kèm theo Thông tư số 61/2017/TT-BTC ngày 15 tháng 6 năm 2017 của Bộ Tài chính</t>
  </si>
  <si>
    <t xml:space="preserve"> Chương: 622</t>
  </si>
  <si>
    <t>Chỉ tiêu</t>
  </si>
  <si>
    <t>TT</t>
  </si>
  <si>
    <t xml:space="preserve"> * Học phí 2 buổi</t>
  </si>
  <si>
    <t>Số được để lại chi theo chế độ</t>
  </si>
  <si>
    <t>* Tồn mang sang</t>
  </si>
  <si>
    <t>*  Thu trong năm</t>
  </si>
  <si>
    <t>Chương: 622</t>
  </si>
  <si>
    <t>Kế toán</t>
  </si>
  <si>
    <t>Thu phí, lệ phí</t>
  </si>
  <si>
    <t xml:space="preserve">Thu hoạt động SX, cung ứng dịch vụ  </t>
  </si>
  <si>
    <t>Quyết toán thu</t>
  </si>
  <si>
    <t>Thu viện trợ</t>
  </si>
  <si>
    <t>Thu sự nghiệp khác</t>
  </si>
  <si>
    <t>Học phí 2 buổi</t>
  </si>
  <si>
    <t>Tổ chức quản lý bán trú</t>
  </si>
  <si>
    <t xml:space="preserve"> * Căn tin </t>
  </si>
  <si>
    <t xml:space="preserve"> * Vệ sinh bán trú</t>
  </si>
  <si>
    <t xml:space="preserve"> * Tổ chức quản lý phục vụ bán trú</t>
  </si>
  <si>
    <t>Số liệu báo cáo quyết toán</t>
  </si>
  <si>
    <t>Số liệu quyết toán được  duyệt</t>
  </si>
  <si>
    <t>Phí lệ phí</t>
  </si>
  <si>
    <t>Hoạt động sn khác</t>
  </si>
  <si>
    <t>Quyết toán chi NSNN</t>
  </si>
  <si>
    <t>Q2 2017</t>
  </si>
  <si>
    <t>ĐV tính: đồng</t>
  </si>
  <si>
    <t>0</t>
  </si>
  <si>
    <t>Mục, Tiểu mục</t>
  </si>
  <si>
    <t xml:space="preserve">  Đơn vị: TRƯỜNG THCS PHS HÒA ĐÔNG</t>
  </si>
  <si>
    <t xml:space="preserve"> * Học nghề</t>
  </si>
  <si>
    <t xml:space="preserve"> +Học phí</t>
  </si>
  <si>
    <t xml:space="preserve">                      Lê Thị Mỹ Dung</t>
  </si>
  <si>
    <t xml:space="preserve">          ĐV tính:  đồng</t>
  </si>
  <si>
    <t>Căn tin- Xe đạp</t>
  </si>
  <si>
    <t>Học nghề</t>
  </si>
  <si>
    <t>Học bơi</t>
  </si>
  <si>
    <t>* Học bơi</t>
  </si>
  <si>
    <t>6000 : Lương ngạch bâc, chức vụ</t>
  </si>
  <si>
    <t>6001 :Lương ngạch bâc, chức vụ</t>
  </si>
  <si>
    <t>6003: Lương hợp đông theo chế độ</t>
  </si>
  <si>
    <t>6050: Tiền lương , tiền công</t>
  </si>
  <si>
    <t>6051: Tiền công theo hợp đồng</t>
  </si>
  <si>
    <t>6099 : Tiền công khác</t>
  </si>
  <si>
    <t>6100 : Phụ cấp lương</t>
  </si>
  <si>
    <t>6101 : Phụ cấp chức vụ</t>
  </si>
  <si>
    <t>6103: Phụ cấp thu hút</t>
  </si>
  <si>
    <t>6105 : Phụ cấp làm thêm giờ</t>
  </si>
  <si>
    <t>6107 : Phụ cấp độc hại</t>
  </si>
  <si>
    <t>6112 : Phụ cấp ưu đãi</t>
  </si>
  <si>
    <t>6113 : Phụ cấp trách nhiệm</t>
  </si>
  <si>
    <t>6115 : Phụ cấp thâm niên</t>
  </si>
  <si>
    <t>6300: Bảo hiểm xã hội</t>
  </si>
  <si>
    <t>6301 :Bảo hiểm xã hội</t>
  </si>
  <si>
    <t>6302: Bảo hiểm y tế</t>
  </si>
  <si>
    <t>6303: Kinh phi công đoàn</t>
  </si>
  <si>
    <t>6304 : Bảo hiểm thất nghiệp</t>
  </si>
  <si>
    <t>6400: Chi thanh toán cá nhân</t>
  </si>
  <si>
    <t>6449 : Chi khác</t>
  </si>
  <si>
    <t>6500 : Thanh toán dịch vụ công cộng</t>
  </si>
  <si>
    <t>6501 : Tiền điện</t>
  </si>
  <si>
    <t>6502 : Tiển nước</t>
  </si>
  <si>
    <t>6550 : Vật tư văn phòng</t>
  </si>
  <si>
    <t>6551 : Văn phòng phẩm</t>
  </si>
  <si>
    <t>6552 : Công cụ ,dụng cụ</t>
  </si>
  <si>
    <t>6599: Vật tư văn phòng khác</t>
  </si>
  <si>
    <t>6600 : Thông tin tuyên truyền</t>
  </si>
  <si>
    <t>6601: Cước phí điiện thoại</t>
  </si>
  <si>
    <t>6608 : Phim ảnh</t>
  </si>
  <si>
    <t>6618 : Khoán điện thoại</t>
  </si>
  <si>
    <t>6649 : Khác</t>
  </si>
  <si>
    <t>6700 : Công tác phí</t>
  </si>
  <si>
    <t>6702 : Phụ cấp công tác phí</t>
  </si>
  <si>
    <t>6704 : Khoán công tác phí</t>
  </si>
  <si>
    <t>6750 : Chi phí thuê mướn</t>
  </si>
  <si>
    <t>6757 : Thuê lao động trong nước</t>
  </si>
  <si>
    <t>6758: Thuê đào tạo cán bộ</t>
  </si>
  <si>
    <t>6799 : Thuê mướn khác</t>
  </si>
  <si>
    <t>7000 : Chi phí nghiệp vụ chuyên môn ngành</t>
  </si>
  <si>
    <t>7001 : Chi hàng hóa vật tư</t>
  </si>
  <si>
    <t>7004 : Đồng phục, trang phục</t>
  </si>
  <si>
    <t>7049 : Chi khác</t>
  </si>
  <si>
    <t xml:space="preserve">7050 : Mua sắm tài sản vô hình </t>
  </si>
  <si>
    <t>7053 : Bảo trì phần mềm công nghệ thông tin</t>
  </si>
  <si>
    <t>6900 : Sửa chữa nhỏ TSCĐ</t>
  </si>
  <si>
    <t>6912 : Thiết bị công nghệ thông tin</t>
  </si>
  <si>
    <t>6949 : Các tài sản khác</t>
  </si>
  <si>
    <t>Ngày  03 tháng 03 năm 2021</t>
  </si>
  <si>
    <t>ĐÁNH GIÁ THỰC HIỆN DỰ TOÁN THU- CHI NGÂN SÁCH  NĂM 2021</t>
  </si>
  <si>
    <t>Số QT năm trước</t>
  </si>
  <si>
    <t>Thực
hiện năm 2021</t>
  </si>
  <si>
    <t>Kỉ năng sống</t>
  </si>
  <si>
    <t xml:space="preserve"> * Kỉ năng sống</t>
  </si>
  <si>
    <t>NGUỒN 13</t>
  </si>
  <si>
    <t>NGUỒN 12</t>
  </si>
  <si>
    <t>6503 : Tiển nhiên liệu</t>
  </si>
  <si>
    <t>6921 : Đường điên, cấp thoát nước</t>
  </si>
  <si>
    <t>7950 : Trích lập quỹ</t>
  </si>
  <si>
    <t>7951: Chi lập quỹ bổ sung thu nhập</t>
  </si>
  <si>
    <t>7952: Chi lập quỹ phúc lợi</t>
  </si>
  <si>
    <t>7953: Chi lập quỹ khen thưởng</t>
  </si>
  <si>
    <t>7954: Chi lập quỹ phát triển hoạt động sự nghiệp</t>
  </si>
  <si>
    <t>6156 : Hỗ trợ đối tượng chính sách đóng học phí</t>
  </si>
  <si>
    <t>6157 : Hỗ trợ đối tượng chính sách chi phí học tập</t>
  </si>
  <si>
    <t>6199: Các khoản hỗ trợ khác</t>
  </si>
  <si>
    <t>6907 :  Nhà cửa</t>
  </si>
  <si>
    <t>7750 : các khoản phí , lệ phí</t>
  </si>
  <si>
    <t>7766: Cấp bù học phí cho cơ sở giáo dục theo chế độ</t>
  </si>
  <si>
    <t>NGUỒN 14</t>
  </si>
  <si>
    <t>NGUỒN 14 - ktc</t>
  </si>
  <si>
    <t>Ngày  03 tháng 04 năm 2022</t>
  </si>
  <si>
    <t>Thực
hiện đến cuối quí 2 năm 2022</t>
  </si>
  <si>
    <t>Ngày  10 tháng 07 năm 2022</t>
  </si>
  <si>
    <t>ĐÁNH GIÁ THỰC HIỆN DỰ TOÁN THU- CHI NGÂN SÁCH QUÍ 3  NĂM 2022</t>
  </si>
  <si>
    <t>Thực
hiện đến cuối quí 3 năm 2022</t>
  </si>
  <si>
    <t>Ngày  10 tháng 10 năm 2022</t>
  </si>
  <si>
    <t xml:space="preserve">   Lê Thị Mỹ Dung</t>
  </si>
  <si>
    <t xml:space="preserve"> Lê Thị Mỹ Dung</t>
  </si>
  <si>
    <t>6956 : Các thiết bị công nghệ thông tin</t>
  </si>
  <si>
    <t>7012 : Chi hoạt đông chuyên môn ngành</t>
  </si>
  <si>
    <t>8006: Chi tinh giản biên chế</t>
  </si>
  <si>
    <t xml:space="preserve"> QUYẾT TOÁN THU - CHI NGUỒN NSNN, NGUỒN KHÁC QÚI 3 NĂM 2022</t>
  </si>
  <si>
    <t xml:space="preserve"> QUYẾT TOÁN THU - CHI NGUỒN NSNN, NGUỒN KHÁC ĐẾN CUỐI QÚI 2 NĂM 2022</t>
  </si>
  <si>
    <t>Ngày  10 tháng 10 năm 2021</t>
  </si>
  <si>
    <t>ĐÁNH GIÁ THỰC HIỆN DỰ TOÁN THU- CHI NGÂN SÁCH ĐẾN CUỐI QUÍ 2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</si>
</sst>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-* #,##0.000000_-;\-* #,##0.000000_-;_-* &quot;-&quot;??_-;_-@_-"/>
    <numFmt numFmtId="167" formatCode="0.000000"/>
  </numFmts>
  <fonts count="43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  <scheme val="major"/>
    </font>
    <font>
      <sz val="10"/>
      <name val="Arial"/>
      <family val="2"/>
    </font>
    <font>
      <i/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  <scheme val="maj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VNI-Times"/>
    </font>
    <font>
      <sz val="12"/>
      <name val="VNI-Times"/>
    </font>
    <font>
      <b/>
      <i/>
      <sz val="12"/>
      <name val="VNI-Times"/>
    </font>
    <font>
      <i/>
      <u/>
      <sz val="12"/>
      <name val="VNI-Times"/>
    </font>
    <font>
      <i/>
      <u/>
      <sz val="12"/>
      <name val="Times New Roman"/>
      <family val="1"/>
    </font>
    <font>
      <u/>
      <sz val="12"/>
      <name val="VNI-Times"/>
    </font>
    <font>
      <u/>
      <sz val="11"/>
      <name val="Times New Roman"/>
      <family val="1"/>
    </font>
    <font>
      <b/>
      <sz val="13"/>
      <name val="Times New Roman"/>
      <family val="1"/>
    </font>
    <font>
      <sz val="11"/>
      <color theme="0"/>
      <name val="Arial"/>
      <family val="2"/>
      <charset val="163"/>
      <scheme val="minor"/>
    </font>
    <font>
      <sz val="11"/>
      <color theme="0"/>
      <name val="Times New Roman"/>
      <family val="1"/>
      <charset val="163"/>
      <scheme val="major"/>
    </font>
    <font>
      <sz val="9"/>
      <color rgb="FF000000"/>
      <name val="Times New Roman"/>
      <family val="1"/>
    </font>
    <font>
      <i/>
      <u/>
      <sz val="11"/>
      <name val="Times New Roman"/>
      <family val="1"/>
    </font>
    <font>
      <sz val="12"/>
      <color theme="0"/>
      <name val="Arial"/>
      <family val="2"/>
      <charset val="163"/>
    </font>
    <font>
      <sz val="12"/>
      <color theme="0"/>
      <name val="Times New Roman"/>
      <family val="1"/>
      <charset val="163"/>
    </font>
    <font>
      <sz val="14"/>
      <color theme="0"/>
      <name val="Times New Roman"/>
      <family val="1"/>
      <charset val="163"/>
      <scheme val="maj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u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  <charset val="163"/>
      <scheme val="major"/>
    </font>
    <font>
      <b/>
      <sz val="10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164" fontId="1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Alignment="1"/>
    <xf numFmtId="0" fontId="13" fillId="0" borderId="1" xfId="0" applyFont="1" applyBorder="1" applyAlignment="1">
      <alignment horizontal="justify" vertical="top" wrapText="1"/>
    </xf>
    <xf numFmtId="0" fontId="0" fillId="0" borderId="1" xfId="0" applyBorder="1"/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7" fillId="0" borderId="0" xfId="0" applyFont="1" applyFill="1"/>
    <xf numFmtId="0" fontId="18" fillId="0" borderId="1" xfId="0" applyFont="1" applyFill="1" applyBorder="1" applyAlignment="1">
      <alignment horizontal="center"/>
    </xf>
    <xf numFmtId="0" fontId="18" fillId="0" borderId="0" xfId="0" applyFont="1" applyFill="1"/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19" fillId="0" borderId="0" xfId="0" applyFont="1" applyFill="1"/>
    <xf numFmtId="0" fontId="21" fillId="0" borderId="0" xfId="0" applyFont="1" applyFill="1"/>
    <xf numFmtId="0" fontId="21" fillId="0" borderId="1" xfId="0" applyFont="1" applyFill="1" applyBorder="1" applyAlignment="1">
      <alignment horizontal="center"/>
    </xf>
    <xf numFmtId="0" fontId="22" fillId="0" borderId="8" xfId="0" applyFont="1" applyFill="1" applyBorder="1" applyAlignment="1">
      <alignment wrapText="1"/>
    </xf>
    <xf numFmtId="0" fontId="13" fillId="0" borderId="1" xfId="0" applyFont="1" applyFill="1" applyBorder="1"/>
    <xf numFmtId="165" fontId="17" fillId="0" borderId="0" xfId="0" applyNumberFormat="1" applyFont="1" applyFill="1"/>
    <xf numFmtId="0" fontId="23" fillId="0" borderId="0" xfId="0" applyFont="1" applyFill="1" applyAlignment="1"/>
    <xf numFmtId="0" fontId="5" fillId="0" borderId="0" xfId="0" applyFont="1" applyBorder="1" applyAlignment="1"/>
    <xf numFmtId="0" fontId="24" fillId="0" borderId="0" xfId="0" applyFont="1"/>
    <xf numFmtId="0" fontId="25" fillId="0" borderId="0" xfId="0" applyFont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5" fillId="0" borderId="1" xfId="0" applyFont="1" applyFill="1" applyBorder="1"/>
    <xf numFmtId="0" fontId="26" fillId="0" borderId="0" xfId="0" applyFont="1"/>
    <xf numFmtId="0" fontId="27" fillId="0" borderId="8" xfId="0" applyFont="1" applyFill="1" applyBorder="1" applyAlignment="1">
      <alignment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/>
    <xf numFmtId="3" fontId="6" fillId="0" borderId="1" xfId="0" applyNumberFormat="1" applyFont="1" applyBorder="1" applyAlignme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34" fillId="0" borderId="9" xfId="3" applyNumberFormat="1" applyFont="1" applyBorder="1"/>
    <xf numFmtId="165" fontId="13" fillId="0" borderId="1" xfId="2" applyNumberFormat="1" applyFont="1" applyFill="1" applyBorder="1"/>
    <xf numFmtId="165" fontId="14" fillId="0" borderId="1" xfId="2" applyNumberFormat="1" applyFont="1" applyFill="1" applyBorder="1"/>
    <xf numFmtId="165" fontId="15" fillId="0" borderId="1" xfId="2" applyNumberFormat="1" applyFont="1" applyFill="1" applyBorder="1"/>
    <xf numFmtId="165" fontId="33" fillId="0" borderId="1" xfId="2" applyNumberFormat="1" applyFont="1" applyFill="1" applyBorder="1"/>
    <xf numFmtId="165" fontId="20" fillId="0" borderId="1" xfId="2" applyNumberFormat="1" applyFont="1" applyFill="1" applyBorder="1"/>
    <xf numFmtId="165" fontId="35" fillId="0" borderId="1" xfId="2" applyNumberFormat="1" applyFont="1" applyFill="1" applyBorder="1"/>
    <xf numFmtId="0" fontId="36" fillId="0" borderId="0" xfId="0" applyFont="1"/>
    <xf numFmtId="0" fontId="37" fillId="0" borderId="0" xfId="0" applyFont="1"/>
    <xf numFmtId="0" fontId="38" fillId="0" borderId="0" xfId="0" applyFont="1" applyBorder="1" applyAlignment="1"/>
    <xf numFmtId="165" fontId="14" fillId="0" borderId="1" xfId="2" applyNumberFormat="1" applyFont="1" applyFill="1" applyBorder="1" applyAlignment="1">
      <alignment horizontal="center" wrapText="1"/>
    </xf>
    <xf numFmtId="0" fontId="33" fillId="0" borderId="0" xfId="0" applyFont="1"/>
    <xf numFmtId="0" fontId="14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4" fillId="0" borderId="1" xfId="2" applyNumberFormat="1" applyFont="1" applyBorder="1" applyAlignment="1">
      <alignment horizontal="right"/>
    </xf>
    <xf numFmtId="165" fontId="13" fillId="2" borderId="1" xfId="2" applyNumberFormat="1" applyFont="1" applyFill="1" applyBorder="1" applyAlignment="1">
      <alignment horizontal="right"/>
    </xf>
    <xf numFmtId="165" fontId="14" fillId="2" borderId="1" xfId="2" applyNumberFormat="1" applyFont="1" applyFill="1" applyBorder="1" applyAlignment="1">
      <alignment horizontal="right"/>
    </xf>
    <xf numFmtId="165" fontId="13" fillId="2" borderId="1" xfId="2" quotePrefix="1" applyNumberFormat="1" applyFont="1" applyFill="1" applyBorder="1" applyAlignment="1">
      <alignment horizontal="right"/>
    </xf>
    <xf numFmtId="165" fontId="13" fillId="0" borderId="1" xfId="2" applyNumberFormat="1" applyFont="1" applyBorder="1" applyAlignment="1">
      <alignment horizontal="right"/>
    </xf>
    <xf numFmtId="165" fontId="13" fillId="0" borderId="1" xfId="2" quotePrefix="1" applyNumberFormat="1" applyFont="1" applyBorder="1" applyAlignment="1">
      <alignment horizontal="right"/>
    </xf>
    <xf numFmtId="165" fontId="14" fillId="0" borderId="1" xfId="2" quotePrefix="1" applyNumberFormat="1" applyFont="1" applyBorder="1" applyAlignment="1">
      <alignment horizontal="right"/>
    </xf>
    <xf numFmtId="0" fontId="24" fillId="0" borderId="1" xfId="0" applyFont="1" applyBorder="1"/>
    <xf numFmtId="3" fontId="25" fillId="0" borderId="1" xfId="0" applyNumberFormat="1" applyFont="1" applyBorder="1" applyAlignment="1">
      <alignment horizontal="right"/>
    </xf>
    <xf numFmtId="0" fontId="39" fillId="0" borderId="0" xfId="0" applyFont="1"/>
    <xf numFmtId="0" fontId="1" fillId="0" borderId="0" xfId="0" applyFont="1" applyAlignment="1">
      <alignment horizontal="center"/>
    </xf>
    <xf numFmtId="46" fontId="13" fillId="2" borderId="1" xfId="0" quotePrefix="1" applyNumberFormat="1" applyFont="1" applyFill="1" applyBorder="1" applyAlignment="1">
      <alignment horizontal="left"/>
    </xf>
    <xf numFmtId="0" fontId="13" fillId="2" borderId="1" xfId="0" quotePrefix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/>
    <xf numFmtId="167" fontId="4" fillId="0" borderId="1" xfId="0" applyNumberFormat="1" applyFont="1" applyBorder="1" applyAlignment="1">
      <alignment horizontal="center" vertical="top" wrapText="1"/>
    </xf>
    <xf numFmtId="165" fontId="40" fillId="0" borderId="0" xfId="2" applyNumberFormat="1" applyFont="1"/>
    <xf numFmtId="165" fontId="41" fillId="0" borderId="0" xfId="2" applyNumberFormat="1" applyFont="1"/>
    <xf numFmtId="165" fontId="18" fillId="0" borderId="0" xfId="0" applyNumberFormat="1" applyFont="1" applyFill="1"/>
    <xf numFmtId="165" fontId="21" fillId="0" borderId="0" xfId="0" applyNumberFormat="1" applyFont="1" applyFill="1"/>
    <xf numFmtId="0" fontId="14" fillId="0" borderId="1" xfId="0" applyFont="1" applyFill="1" applyBorder="1" applyAlignment="1">
      <alignment horizontal="left"/>
    </xf>
    <xf numFmtId="46" fontId="14" fillId="0" borderId="1" xfId="0" applyNumberFormat="1" applyFont="1" applyBorder="1" applyAlignment="1">
      <alignment horizontal="left"/>
    </xf>
    <xf numFmtId="0" fontId="9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0" xfId="0" applyBorder="1"/>
    <xf numFmtId="0" fontId="8" fillId="0" borderId="0" xfId="0" applyFont="1" applyBorder="1" applyAlignment="1"/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30" fillId="2" borderId="0" xfId="0" applyFont="1" applyFill="1"/>
    <xf numFmtId="165" fontId="29" fillId="2" borderId="0" xfId="2" applyNumberFormat="1" applyFont="1" applyFill="1"/>
    <xf numFmtId="165" fontId="30" fillId="2" borderId="0" xfId="2" applyNumberFormat="1" applyFont="1" applyFill="1"/>
  </cellXfs>
  <cellStyles count="5">
    <cellStyle name="Comma" xfId="2" builtinId="3"/>
    <cellStyle name="Comma 2" xf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7" workbookViewId="0">
      <selection activeCell="H13" sqref="H13"/>
    </sheetView>
  </sheetViews>
  <sheetFormatPr defaultColWidth="9" defaultRowHeight="18.75" x14ac:dyDescent="0.3"/>
  <cols>
    <col min="1" max="1" width="4.375" style="1" customWidth="1"/>
    <col min="2" max="2" width="30.25" style="1" customWidth="1"/>
    <col min="3" max="3" width="15.375" style="1" bestFit="1" customWidth="1"/>
    <col min="4" max="4" width="15.875" style="1" bestFit="1" customWidth="1"/>
    <col min="5" max="5" width="8.125" style="1" customWidth="1"/>
    <col min="6" max="6" width="13.375" style="1" customWidth="1"/>
    <col min="7" max="7" width="9" style="1"/>
    <col min="8" max="8" width="19.875" style="46" bestFit="1" customWidth="1"/>
    <col min="9" max="16384" width="9" style="1"/>
  </cols>
  <sheetData>
    <row r="1" spans="1:9" ht="37.5" customHeight="1" x14ac:dyDescent="0.3">
      <c r="A1" s="104" t="s">
        <v>20</v>
      </c>
      <c r="B1" s="104"/>
      <c r="C1" s="104"/>
      <c r="D1" s="104"/>
      <c r="E1" s="104"/>
      <c r="F1" s="104"/>
      <c r="G1" s="3"/>
      <c r="H1" s="44"/>
    </row>
    <row r="2" spans="1:9" x14ac:dyDescent="0.3">
      <c r="A2" s="105" t="s">
        <v>49</v>
      </c>
      <c r="B2" s="105"/>
      <c r="C2" s="77"/>
      <c r="D2" s="3"/>
      <c r="E2" s="106"/>
      <c r="F2" s="106"/>
      <c r="G2" s="2"/>
      <c r="H2" s="45"/>
    </row>
    <row r="3" spans="1:9" x14ac:dyDescent="0.3">
      <c r="A3" s="107" t="s">
        <v>21</v>
      </c>
      <c r="B3" s="107"/>
      <c r="C3" s="77"/>
      <c r="D3" s="3"/>
      <c r="E3" s="3"/>
      <c r="F3" s="77"/>
      <c r="G3" s="2"/>
      <c r="H3" s="45"/>
    </row>
    <row r="4" spans="1:9" ht="26.25" customHeight="1" x14ac:dyDescent="0.3">
      <c r="A4" s="106" t="s">
        <v>108</v>
      </c>
      <c r="B4" s="106"/>
      <c r="C4" s="106"/>
      <c r="D4" s="106"/>
      <c r="E4" s="106"/>
      <c r="F4" s="106"/>
      <c r="G4" s="2"/>
      <c r="H4" s="45"/>
    </row>
    <row r="5" spans="1:9" x14ac:dyDescent="0.3">
      <c r="A5" s="94" t="s">
        <v>7</v>
      </c>
      <c r="B5" s="94"/>
      <c r="C5" s="94"/>
      <c r="D5" s="94"/>
      <c r="E5" s="94"/>
      <c r="F5" s="94"/>
      <c r="G5" s="9"/>
      <c r="H5" s="45"/>
    </row>
    <row r="6" spans="1:9" x14ac:dyDescent="0.3">
      <c r="A6" s="94" t="s">
        <v>10</v>
      </c>
      <c r="B6" s="94"/>
      <c r="C6" s="94"/>
      <c r="D6" s="94"/>
      <c r="E6" s="94"/>
      <c r="F6" s="94"/>
      <c r="G6" s="9"/>
      <c r="H6" s="45"/>
    </row>
    <row r="7" spans="1:9" x14ac:dyDescent="0.3">
      <c r="A7" s="76"/>
      <c r="B7" s="76"/>
      <c r="C7" s="76"/>
      <c r="D7" s="76"/>
      <c r="E7" s="95" t="s">
        <v>46</v>
      </c>
      <c r="F7" s="95"/>
      <c r="G7" s="76"/>
      <c r="H7" s="45"/>
    </row>
    <row r="8" spans="1:9" ht="21.75" customHeight="1" x14ac:dyDescent="0.3">
      <c r="A8" s="96" t="s">
        <v>9</v>
      </c>
      <c r="B8" s="98" t="s">
        <v>8</v>
      </c>
      <c r="C8" s="100" t="s">
        <v>14</v>
      </c>
      <c r="D8" s="100" t="s">
        <v>110</v>
      </c>
      <c r="E8" s="102" t="s">
        <v>11</v>
      </c>
      <c r="F8" s="103"/>
      <c r="G8" s="2"/>
      <c r="H8" s="45"/>
    </row>
    <row r="9" spans="1:9" ht="74.25" customHeight="1" x14ac:dyDescent="0.3">
      <c r="A9" s="97"/>
      <c r="B9" s="99"/>
      <c r="C9" s="101"/>
      <c r="D9" s="101"/>
      <c r="E9" s="10" t="s">
        <v>12</v>
      </c>
      <c r="F9" s="78" t="s">
        <v>13</v>
      </c>
      <c r="G9" s="2"/>
      <c r="H9" s="45" t="s">
        <v>45</v>
      </c>
    </row>
    <row r="10" spans="1:9" ht="28.5" customHeight="1" x14ac:dyDescent="0.3">
      <c r="A10" s="5" t="s">
        <v>1</v>
      </c>
      <c r="B10" s="11" t="s">
        <v>15</v>
      </c>
      <c r="C10" s="4"/>
      <c r="D10" s="4"/>
      <c r="E10" s="4"/>
      <c r="F10" s="4"/>
      <c r="G10" s="2"/>
      <c r="H10" s="45"/>
    </row>
    <row r="11" spans="1:9" ht="24" customHeight="1" x14ac:dyDescent="0.3">
      <c r="A11" s="5" t="s">
        <v>3</v>
      </c>
      <c r="B11" s="11" t="s">
        <v>16</v>
      </c>
      <c r="C11" s="41">
        <f>+C12</f>
        <v>18003869510</v>
      </c>
      <c r="D11" s="41">
        <f t="shared" ref="D11:F11" si="0">+D12</f>
        <v>17883676160</v>
      </c>
      <c r="E11" s="6">
        <f t="shared" si="0"/>
        <v>99.332402681916577</v>
      </c>
      <c r="F11" s="80">
        <f t="shared" si="0"/>
        <v>116.35160352050175</v>
      </c>
      <c r="G11" s="2"/>
      <c r="H11" s="81">
        <v>15370373608</v>
      </c>
      <c r="I11" s="1" t="s">
        <v>109</v>
      </c>
    </row>
    <row r="12" spans="1:9" ht="44.25" customHeight="1" x14ac:dyDescent="0.3">
      <c r="A12" s="5">
        <v>1</v>
      </c>
      <c r="B12" s="11" t="s">
        <v>17</v>
      </c>
      <c r="C12" s="42">
        <v>18003869510</v>
      </c>
      <c r="D12" s="43">
        <v>17883676160</v>
      </c>
      <c r="E12" s="7">
        <f>+D12*100/C12</f>
        <v>99.332402681916577</v>
      </c>
      <c r="F12" s="79">
        <f>+D12*100/H11</f>
        <v>116.35160352050175</v>
      </c>
      <c r="H12" s="82">
        <v>3832743243</v>
      </c>
    </row>
    <row r="13" spans="1:9" ht="38.25" customHeight="1" x14ac:dyDescent="0.3">
      <c r="D13" s="92" t="s">
        <v>130</v>
      </c>
      <c r="E13" s="92"/>
      <c r="F13" s="92"/>
    </row>
    <row r="14" spans="1:9" ht="23.25" customHeight="1" x14ac:dyDescent="0.3">
      <c r="B14" s="73" t="s">
        <v>29</v>
      </c>
      <c r="D14" s="93" t="s">
        <v>18</v>
      </c>
      <c r="E14" s="93"/>
      <c r="F14" s="93"/>
    </row>
    <row r="18" spans="2:2" x14ac:dyDescent="0.3">
      <c r="B18" s="1" t="s">
        <v>52</v>
      </c>
    </row>
  </sheetData>
  <mergeCells count="15">
    <mergeCell ref="A5:F5"/>
    <mergeCell ref="A1:F1"/>
    <mergeCell ref="A2:B2"/>
    <mergeCell ref="E2:F2"/>
    <mergeCell ref="A3:B3"/>
    <mergeCell ref="A4:F4"/>
    <mergeCell ref="D13:F13"/>
    <mergeCell ref="D14:F14"/>
    <mergeCell ref="A6:F6"/>
    <mergeCell ref="E7:F7"/>
    <mergeCell ref="A8:A9"/>
    <mergeCell ref="B8:B9"/>
    <mergeCell ref="C8:C9"/>
    <mergeCell ref="D8:D9"/>
    <mergeCell ref="E8:F8"/>
  </mergeCells>
  <pageMargins left="0.2" right="0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3" workbookViewId="0">
      <selection activeCell="H20" sqref="H20"/>
    </sheetView>
  </sheetViews>
  <sheetFormatPr defaultColWidth="9" defaultRowHeight="18.75" x14ac:dyDescent="0.3"/>
  <cols>
    <col min="1" max="1" width="4.375" style="1" customWidth="1"/>
    <col min="2" max="2" width="30.25" style="1" customWidth="1"/>
    <col min="3" max="3" width="15.375" style="1" bestFit="1" customWidth="1"/>
    <col min="4" max="4" width="15.875" style="1" bestFit="1" customWidth="1"/>
    <col min="5" max="5" width="8.125" style="1" customWidth="1"/>
    <col min="6" max="6" width="13.375" style="1" customWidth="1"/>
    <col min="7" max="7" width="9" style="1"/>
    <col min="8" max="8" width="19.875" style="46" bestFit="1" customWidth="1"/>
    <col min="9" max="16384" width="9" style="1"/>
  </cols>
  <sheetData>
    <row r="1" spans="1:10" ht="37.5" customHeight="1" x14ac:dyDescent="0.3">
      <c r="A1" s="104" t="s">
        <v>20</v>
      </c>
      <c r="B1" s="104"/>
      <c r="C1" s="104"/>
      <c r="D1" s="104"/>
      <c r="E1" s="104"/>
      <c r="F1" s="104"/>
      <c r="G1" s="3"/>
      <c r="H1" s="44"/>
    </row>
    <row r="2" spans="1:10" x14ac:dyDescent="0.3">
      <c r="A2" s="105" t="s">
        <v>49</v>
      </c>
      <c r="B2" s="105"/>
      <c r="C2" s="89"/>
      <c r="D2" s="3"/>
      <c r="E2" s="106"/>
      <c r="F2" s="106"/>
      <c r="G2" s="2"/>
      <c r="H2" s="45"/>
    </row>
    <row r="3" spans="1:10" x14ac:dyDescent="0.3">
      <c r="A3" s="107" t="s">
        <v>21</v>
      </c>
      <c r="B3" s="107"/>
      <c r="C3" s="89"/>
      <c r="D3" s="3"/>
      <c r="E3" s="3"/>
      <c r="F3" s="89"/>
      <c r="G3" s="2"/>
      <c r="H3" s="45"/>
    </row>
    <row r="4" spans="1:10" ht="26.25" customHeight="1" x14ac:dyDescent="0.3">
      <c r="A4" s="106" t="s">
        <v>144</v>
      </c>
      <c r="B4" s="106"/>
      <c r="C4" s="106"/>
      <c r="D4" s="106"/>
      <c r="E4" s="106"/>
      <c r="F4" s="106"/>
      <c r="G4" s="2"/>
      <c r="H4" s="45"/>
    </row>
    <row r="5" spans="1:10" x14ac:dyDescent="0.3">
      <c r="A5" s="94" t="s">
        <v>7</v>
      </c>
      <c r="B5" s="94"/>
      <c r="C5" s="94"/>
      <c r="D5" s="94"/>
      <c r="E5" s="94"/>
      <c r="F5" s="94"/>
      <c r="G5" s="9"/>
      <c r="H5" s="45"/>
    </row>
    <row r="6" spans="1:10" x14ac:dyDescent="0.3">
      <c r="A6" s="94" t="s">
        <v>10</v>
      </c>
      <c r="B6" s="94"/>
      <c r="C6" s="94"/>
      <c r="D6" s="94"/>
      <c r="E6" s="94"/>
      <c r="F6" s="94"/>
      <c r="G6" s="9"/>
      <c r="H6" s="45"/>
    </row>
    <row r="7" spans="1:10" x14ac:dyDescent="0.3">
      <c r="A7" s="88"/>
      <c r="B7" s="88"/>
      <c r="C7" s="88"/>
      <c r="D7" s="88"/>
      <c r="E7" s="95" t="s">
        <v>46</v>
      </c>
      <c r="F7" s="95"/>
      <c r="G7" s="88"/>
      <c r="H7" s="45"/>
    </row>
    <row r="8" spans="1:10" ht="21.75" customHeight="1" x14ac:dyDescent="0.3">
      <c r="A8" s="96" t="s">
        <v>9</v>
      </c>
      <c r="B8" s="98" t="s">
        <v>8</v>
      </c>
      <c r="C8" s="100" t="s">
        <v>14</v>
      </c>
      <c r="D8" s="100" t="s">
        <v>131</v>
      </c>
      <c r="E8" s="102" t="s">
        <v>11</v>
      </c>
      <c r="F8" s="103"/>
      <c r="G8" s="2"/>
      <c r="H8" s="45"/>
    </row>
    <row r="9" spans="1:10" ht="74.25" customHeight="1" x14ac:dyDescent="0.3">
      <c r="A9" s="97"/>
      <c r="B9" s="99"/>
      <c r="C9" s="101"/>
      <c r="D9" s="101"/>
      <c r="E9" s="10" t="s">
        <v>12</v>
      </c>
      <c r="F9" s="78" t="s">
        <v>13</v>
      </c>
      <c r="G9" s="2"/>
      <c r="H9" s="45" t="s">
        <v>45</v>
      </c>
    </row>
    <row r="10" spans="1:10" ht="45.75" customHeight="1" x14ac:dyDescent="0.3">
      <c r="A10" s="5" t="s">
        <v>1</v>
      </c>
      <c r="B10" s="11" t="s">
        <v>15</v>
      </c>
      <c r="C10" s="4"/>
      <c r="D10" s="4"/>
      <c r="E10" s="4"/>
      <c r="F10" s="4"/>
      <c r="G10" s="2"/>
      <c r="H10" s="45"/>
    </row>
    <row r="11" spans="1:10" ht="28.5" customHeight="1" x14ac:dyDescent="0.3">
      <c r="A11" s="5" t="s">
        <v>3</v>
      </c>
      <c r="B11" s="11" t="s">
        <v>16</v>
      </c>
      <c r="C11" s="41">
        <v>14232655484</v>
      </c>
      <c r="D11" s="41">
        <v>7706806393</v>
      </c>
      <c r="E11" s="6">
        <f>+E12</f>
        <v>54.14875953165452</v>
      </c>
      <c r="F11" s="80">
        <f t="shared" ref="F11" si="0">+F12</f>
        <v>42.804492699574801</v>
      </c>
      <c r="G11" s="2"/>
      <c r="H11" s="112">
        <v>18004667050</v>
      </c>
      <c r="I11" s="111" t="s">
        <v>109</v>
      </c>
      <c r="J11" s="111"/>
    </row>
    <row r="12" spans="1:10" ht="44.25" customHeight="1" x14ac:dyDescent="0.3">
      <c r="A12" s="5">
        <v>1</v>
      </c>
      <c r="B12" s="11" t="s">
        <v>17</v>
      </c>
      <c r="C12" s="42">
        <v>14232655484</v>
      </c>
      <c r="D12" s="43">
        <v>7706806393</v>
      </c>
      <c r="E12" s="7">
        <f>+D12*100/C12</f>
        <v>54.14875953165452</v>
      </c>
      <c r="F12" s="79">
        <f>+D12*100/H11</f>
        <v>42.804492699574801</v>
      </c>
      <c r="H12" s="113">
        <v>3832743243</v>
      </c>
      <c r="I12" s="111"/>
      <c r="J12" s="111"/>
    </row>
    <row r="13" spans="1:10" ht="38.25" customHeight="1" x14ac:dyDescent="0.3">
      <c r="D13" s="92" t="s">
        <v>132</v>
      </c>
      <c r="E13" s="92"/>
      <c r="F13" s="92"/>
      <c r="H13" s="111"/>
      <c r="I13" s="111"/>
      <c r="J13" s="111"/>
    </row>
    <row r="14" spans="1:10" ht="23.25" customHeight="1" x14ac:dyDescent="0.3">
      <c r="B14" s="73" t="s">
        <v>29</v>
      </c>
      <c r="D14" s="93" t="s">
        <v>18</v>
      </c>
      <c r="E14" s="93"/>
      <c r="F14" s="93"/>
    </row>
    <row r="18" spans="2:2" x14ac:dyDescent="0.3">
      <c r="B18" s="73" t="s">
        <v>136</v>
      </c>
    </row>
  </sheetData>
  <mergeCells count="15">
    <mergeCell ref="D13:F13"/>
    <mergeCell ref="D14:F14"/>
    <mergeCell ref="A6:F6"/>
    <mergeCell ref="E7:F7"/>
    <mergeCell ref="A8:A9"/>
    <mergeCell ref="B8:B9"/>
    <mergeCell ref="C8:C9"/>
    <mergeCell ref="D8:D9"/>
    <mergeCell ref="E8:F8"/>
    <mergeCell ref="A5:F5"/>
    <mergeCell ref="A1:F1"/>
    <mergeCell ref="A2:B2"/>
    <mergeCell ref="E2:F2"/>
    <mergeCell ref="A3:B3"/>
    <mergeCell ref="A4:F4"/>
  </mergeCells>
  <pageMargins left="0.2" right="0" top="0.7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3" workbookViewId="0">
      <selection activeCell="D18" sqref="D16:D18"/>
    </sheetView>
  </sheetViews>
  <sheetFormatPr defaultColWidth="9" defaultRowHeight="18.75" x14ac:dyDescent="0.3"/>
  <cols>
    <col min="1" max="1" width="4.375" style="1" customWidth="1"/>
    <col min="2" max="2" width="30.25" style="1" customWidth="1"/>
    <col min="3" max="3" width="15.375" style="1" bestFit="1" customWidth="1"/>
    <col min="4" max="4" width="15.875" style="1" bestFit="1" customWidth="1"/>
    <col min="5" max="5" width="8.125" style="1" customWidth="1"/>
    <col min="6" max="6" width="13.375" style="1" customWidth="1"/>
    <col min="7" max="7" width="9" style="1"/>
    <col min="8" max="8" width="19.875" style="46" bestFit="1" customWidth="1"/>
    <col min="9" max="16384" width="9" style="1"/>
  </cols>
  <sheetData>
    <row r="1" spans="1:9" ht="37.5" customHeight="1" x14ac:dyDescent="0.3">
      <c r="A1" s="104" t="s">
        <v>20</v>
      </c>
      <c r="B1" s="104"/>
      <c r="C1" s="104"/>
      <c r="D1" s="104"/>
      <c r="E1" s="104"/>
      <c r="F1" s="104"/>
      <c r="G1" s="3"/>
      <c r="H1" s="44"/>
    </row>
    <row r="2" spans="1:9" x14ac:dyDescent="0.3">
      <c r="A2" s="105" t="s">
        <v>49</v>
      </c>
      <c r="B2" s="105"/>
      <c r="C2" s="89"/>
      <c r="D2" s="3"/>
      <c r="E2" s="106"/>
      <c r="F2" s="106"/>
      <c r="G2" s="2"/>
      <c r="H2" s="45"/>
    </row>
    <row r="3" spans="1:9" x14ac:dyDescent="0.3">
      <c r="A3" s="107" t="s">
        <v>21</v>
      </c>
      <c r="B3" s="107"/>
      <c r="C3" s="89"/>
      <c r="D3" s="3"/>
      <c r="E3" s="3"/>
      <c r="F3" s="89"/>
      <c r="G3" s="2"/>
      <c r="H3" s="45"/>
    </row>
    <row r="4" spans="1:9" ht="26.25" customHeight="1" x14ac:dyDescent="0.3">
      <c r="A4" s="106" t="s">
        <v>133</v>
      </c>
      <c r="B4" s="106"/>
      <c r="C4" s="106"/>
      <c r="D4" s="106"/>
      <c r="E4" s="106"/>
      <c r="F4" s="106"/>
      <c r="G4" s="2"/>
      <c r="H4" s="45"/>
    </row>
    <row r="5" spans="1:9" x14ac:dyDescent="0.3">
      <c r="A5" s="94" t="s">
        <v>7</v>
      </c>
      <c r="B5" s="94"/>
      <c r="C5" s="94"/>
      <c r="D5" s="94"/>
      <c r="E5" s="94"/>
      <c r="F5" s="94"/>
      <c r="G5" s="9"/>
      <c r="H5" s="45"/>
    </row>
    <row r="6" spans="1:9" x14ac:dyDescent="0.3">
      <c r="A6" s="94" t="s">
        <v>10</v>
      </c>
      <c r="B6" s="94"/>
      <c r="C6" s="94"/>
      <c r="D6" s="94"/>
      <c r="E6" s="94"/>
      <c r="F6" s="94"/>
      <c r="G6" s="9"/>
      <c r="H6" s="45"/>
    </row>
    <row r="7" spans="1:9" x14ac:dyDescent="0.3">
      <c r="A7" s="88"/>
      <c r="B7" s="88"/>
      <c r="C7" s="88"/>
      <c r="D7" s="88"/>
      <c r="E7" s="95" t="s">
        <v>46</v>
      </c>
      <c r="F7" s="95"/>
      <c r="G7" s="88"/>
      <c r="H7" s="45"/>
    </row>
    <row r="8" spans="1:9" ht="21.75" customHeight="1" x14ac:dyDescent="0.3">
      <c r="A8" s="96" t="s">
        <v>9</v>
      </c>
      <c r="B8" s="98" t="s">
        <v>8</v>
      </c>
      <c r="C8" s="100" t="s">
        <v>14</v>
      </c>
      <c r="D8" s="100" t="s">
        <v>134</v>
      </c>
      <c r="E8" s="102" t="s">
        <v>11</v>
      </c>
      <c r="F8" s="103"/>
      <c r="G8" s="2"/>
      <c r="H8" s="45"/>
    </row>
    <row r="9" spans="1:9" ht="74.25" customHeight="1" x14ac:dyDescent="0.3">
      <c r="A9" s="97"/>
      <c r="B9" s="99"/>
      <c r="C9" s="101"/>
      <c r="D9" s="101"/>
      <c r="E9" s="10" t="s">
        <v>12</v>
      </c>
      <c r="F9" s="78" t="s">
        <v>13</v>
      </c>
      <c r="G9" s="2"/>
      <c r="H9" s="45" t="s">
        <v>45</v>
      </c>
    </row>
    <row r="10" spans="1:9" ht="42" customHeight="1" x14ac:dyDescent="0.3">
      <c r="A10" s="5" t="s">
        <v>1</v>
      </c>
      <c r="B10" s="11" t="s">
        <v>15</v>
      </c>
      <c r="C10" s="4"/>
      <c r="D10" s="4"/>
      <c r="E10" s="4"/>
      <c r="F10" s="4"/>
      <c r="G10" s="2"/>
      <c r="H10" s="45"/>
    </row>
    <row r="11" spans="1:9" ht="33" customHeight="1" x14ac:dyDescent="0.3">
      <c r="A11" s="5" t="s">
        <v>3</v>
      </c>
      <c r="B11" s="11" t="s">
        <v>16</v>
      </c>
      <c r="C11" s="41">
        <v>14232655484</v>
      </c>
      <c r="D11" s="41">
        <v>7706806393</v>
      </c>
      <c r="E11" s="6">
        <f>+E12</f>
        <v>81.851610694990299</v>
      </c>
      <c r="F11" s="80">
        <f t="shared" ref="F11" si="0">+F12</f>
        <v>119.31857690372046</v>
      </c>
      <c r="G11" s="2"/>
      <c r="H11" s="81">
        <v>9942875604</v>
      </c>
      <c r="I11" s="1" t="s">
        <v>109</v>
      </c>
    </row>
    <row r="12" spans="1:9" ht="44.25" customHeight="1" x14ac:dyDescent="0.3">
      <c r="A12" s="5">
        <v>1</v>
      </c>
      <c r="B12" s="11" t="s">
        <v>17</v>
      </c>
      <c r="C12" s="42">
        <v>14494152984</v>
      </c>
      <c r="D12" s="43">
        <v>11863697674</v>
      </c>
      <c r="E12" s="7">
        <f>+D12*100/C12</f>
        <v>81.851610694990299</v>
      </c>
      <c r="F12" s="79">
        <f>+D12*100/H11</f>
        <v>119.31857690372046</v>
      </c>
      <c r="H12" s="82">
        <v>3832743243</v>
      </c>
    </row>
    <row r="13" spans="1:9" ht="38.25" customHeight="1" x14ac:dyDescent="0.3">
      <c r="D13" s="92" t="s">
        <v>135</v>
      </c>
      <c r="E13" s="92"/>
      <c r="F13" s="92"/>
    </row>
    <row r="14" spans="1:9" ht="23.25" customHeight="1" x14ac:dyDescent="0.3">
      <c r="B14" s="73" t="s">
        <v>29</v>
      </c>
      <c r="D14" s="93" t="s">
        <v>18</v>
      </c>
      <c r="E14" s="93"/>
      <c r="F14" s="93"/>
    </row>
    <row r="18" spans="2:2" x14ac:dyDescent="0.3">
      <c r="B18" s="73" t="s">
        <v>137</v>
      </c>
    </row>
  </sheetData>
  <mergeCells count="15">
    <mergeCell ref="D13:F13"/>
    <mergeCell ref="D14:F14"/>
    <mergeCell ref="A6:F6"/>
    <mergeCell ref="E7:F7"/>
    <mergeCell ref="A8:A9"/>
    <mergeCell ref="B8:B9"/>
    <mergeCell ref="C8:C9"/>
    <mergeCell ref="D8:D9"/>
    <mergeCell ref="E8:F8"/>
    <mergeCell ref="A5:F5"/>
    <mergeCell ref="A1:F1"/>
    <mergeCell ref="A2:B2"/>
    <mergeCell ref="E2:F2"/>
    <mergeCell ref="A3:B3"/>
    <mergeCell ref="A4:F4"/>
  </mergeCells>
  <pageMargins left="0.2" right="0" top="0.7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workbookViewId="0">
      <selection activeCell="E11" sqref="E11"/>
    </sheetView>
  </sheetViews>
  <sheetFormatPr defaultRowHeight="15" x14ac:dyDescent="0.25"/>
  <cols>
    <col min="1" max="1" width="3.375" customWidth="1"/>
    <col min="2" max="2" width="45.75" customWidth="1"/>
    <col min="3" max="3" width="15.625" style="58" customWidth="1"/>
    <col min="4" max="4" width="22.25" style="58" customWidth="1"/>
    <col min="5" max="5" width="17.25" bestFit="1" customWidth="1"/>
    <col min="6" max="6" width="11.625" bestFit="1" customWidth="1"/>
    <col min="7" max="7" width="8.25" bestFit="1" customWidth="1"/>
  </cols>
  <sheetData>
    <row r="1" spans="1:8" ht="37.5" customHeight="1" x14ac:dyDescent="0.25">
      <c r="A1" s="104" t="s">
        <v>19</v>
      </c>
      <c r="B1" s="104"/>
      <c r="C1" s="104"/>
      <c r="D1" s="104"/>
      <c r="E1" s="12"/>
      <c r="F1" s="12"/>
      <c r="G1" s="12"/>
    </row>
    <row r="2" spans="1:8" ht="15.75" x14ac:dyDescent="0.25">
      <c r="A2" s="109" t="s">
        <v>49</v>
      </c>
      <c r="B2" s="109"/>
      <c r="C2" s="54"/>
      <c r="D2" s="55"/>
      <c r="E2" s="2"/>
      <c r="F2" s="2"/>
    </row>
    <row r="3" spans="1:8" ht="16.5" x14ac:dyDescent="0.25">
      <c r="A3" s="31" t="s">
        <v>28</v>
      </c>
      <c r="B3" s="31"/>
      <c r="C3" s="54"/>
      <c r="D3" s="55"/>
      <c r="E3" s="2"/>
      <c r="F3" s="2"/>
    </row>
    <row r="4" spans="1:8" ht="23.25" customHeight="1" x14ac:dyDescent="0.25">
      <c r="A4" s="106" t="s">
        <v>142</v>
      </c>
      <c r="B4" s="106"/>
      <c r="C4" s="106"/>
      <c r="D4" s="106"/>
      <c r="E4" s="13"/>
      <c r="F4" s="13"/>
      <c r="G4" s="13"/>
    </row>
    <row r="5" spans="1:8" s="1" customFormat="1" ht="18.75" hidden="1" x14ac:dyDescent="0.3">
      <c r="A5" s="110"/>
      <c r="B5" s="110"/>
      <c r="C5" s="110"/>
      <c r="D5" s="110"/>
      <c r="E5" s="8"/>
      <c r="F5" s="8"/>
      <c r="G5" s="8"/>
      <c r="H5" s="2"/>
    </row>
    <row r="6" spans="1:8" ht="15.75" x14ac:dyDescent="0.25">
      <c r="A6" s="94" t="s">
        <v>7</v>
      </c>
      <c r="B6" s="94"/>
      <c r="C6" s="94"/>
      <c r="D6" s="94"/>
      <c r="E6" s="9"/>
      <c r="F6" s="9"/>
      <c r="G6" s="9"/>
    </row>
    <row r="7" spans="1:8" ht="15.75" x14ac:dyDescent="0.25">
      <c r="A7" s="94" t="s">
        <v>10</v>
      </c>
      <c r="B7" s="94"/>
      <c r="C7" s="94"/>
      <c r="D7" s="94"/>
      <c r="E7" s="9"/>
      <c r="F7" s="9"/>
      <c r="G7" s="9"/>
    </row>
    <row r="8" spans="1:8" ht="15.75" x14ac:dyDescent="0.25">
      <c r="A8" s="2"/>
      <c r="B8" s="2"/>
      <c r="C8" s="56" t="s">
        <v>53</v>
      </c>
      <c r="D8" s="56"/>
      <c r="E8" s="32"/>
      <c r="F8" s="32"/>
      <c r="G8" s="32"/>
      <c r="H8" s="8"/>
    </row>
    <row r="9" spans="1:8" s="17" customFormat="1" ht="71.25" customHeight="1" x14ac:dyDescent="0.3">
      <c r="A9" s="16" t="s">
        <v>23</v>
      </c>
      <c r="B9" s="35" t="s">
        <v>22</v>
      </c>
      <c r="C9" s="57" t="s">
        <v>40</v>
      </c>
      <c r="D9" s="57" t="s">
        <v>41</v>
      </c>
    </row>
    <row r="10" spans="1:8" s="19" customFormat="1" ht="18" x14ac:dyDescent="0.3">
      <c r="A10" s="18" t="s">
        <v>0</v>
      </c>
      <c r="B10" s="36" t="s">
        <v>32</v>
      </c>
      <c r="C10" s="48"/>
      <c r="D10" s="29"/>
    </row>
    <row r="11" spans="1:8" s="19" customFormat="1" ht="18" x14ac:dyDescent="0.3">
      <c r="A11" s="18" t="s">
        <v>1</v>
      </c>
      <c r="B11" s="37" t="s">
        <v>2</v>
      </c>
      <c r="C11" s="49">
        <f>+C12+C17</f>
        <v>1662559335</v>
      </c>
      <c r="D11" s="49">
        <f>+D12+D17</f>
        <v>1662559335</v>
      </c>
    </row>
    <row r="12" spans="1:8" s="21" customFormat="1" ht="16.5" x14ac:dyDescent="0.25">
      <c r="A12" s="20">
        <v>1</v>
      </c>
      <c r="B12" s="38" t="s">
        <v>30</v>
      </c>
      <c r="C12" s="50">
        <f>C13+C14</f>
        <v>1105482206</v>
      </c>
      <c r="D12" s="50">
        <f>D13+D14</f>
        <v>1105482206</v>
      </c>
    </row>
    <row r="13" spans="1:8" s="19" customFormat="1" ht="17.25" x14ac:dyDescent="0.3">
      <c r="A13" s="22"/>
      <c r="B13" s="29" t="s">
        <v>26</v>
      </c>
      <c r="C13" s="51">
        <v>691057206</v>
      </c>
      <c r="D13" s="51">
        <v>691057206</v>
      </c>
    </row>
    <row r="14" spans="1:8" s="19" customFormat="1" ht="17.25" x14ac:dyDescent="0.3">
      <c r="A14" s="22"/>
      <c r="B14" s="29" t="s">
        <v>27</v>
      </c>
      <c r="C14" s="51">
        <v>414425000</v>
      </c>
      <c r="D14" s="51">
        <v>414425000</v>
      </c>
    </row>
    <row r="15" spans="1:8" s="21" customFormat="1" ht="16.5" x14ac:dyDescent="0.25">
      <c r="A15" s="20">
        <v>2</v>
      </c>
      <c r="B15" s="39" t="s">
        <v>31</v>
      </c>
      <c r="C15" s="50"/>
      <c r="D15" s="50"/>
    </row>
    <row r="16" spans="1:8" s="21" customFormat="1" ht="16.5" x14ac:dyDescent="0.25">
      <c r="A16" s="20">
        <v>3</v>
      </c>
      <c r="B16" s="38" t="s">
        <v>33</v>
      </c>
      <c r="C16" s="50"/>
      <c r="D16" s="50"/>
    </row>
    <row r="17" spans="1:5" s="21" customFormat="1" ht="16.5" x14ac:dyDescent="0.25">
      <c r="A17" s="20">
        <v>4</v>
      </c>
      <c r="B17" s="38" t="s">
        <v>34</v>
      </c>
      <c r="C17" s="50">
        <f>C18+C21+C24+C27+C30+C42+C33+C36+C39</f>
        <v>557077129</v>
      </c>
      <c r="D17" s="50">
        <f>D18+D21+D24+D27+D30+D42+D33+D36+D39</f>
        <v>557077129</v>
      </c>
      <c r="E17" s="83"/>
    </row>
    <row r="18" spans="1:5" s="25" customFormat="1" ht="16.5" hidden="1" x14ac:dyDescent="0.25">
      <c r="A18" s="23"/>
      <c r="B18" s="24" t="s">
        <v>51</v>
      </c>
      <c r="C18" s="52">
        <f>C19+C20</f>
        <v>0</v>
      </c>
      <c r="D18" s="52">
        <f>D19+D20</f>
        <v>0</v>
      </c>
    </row>
    <row r="19" spans="1:5" s="19" customFormat="1" ht="17.25" hidden="1" x14ac:dyDescent="0.3">
      <c r="A19" s="22"/>
      <c r="B19" s="29" t="s">
        <v>26</v>
      </c>
      <c r="C19" s="51"/>
      <c r="D19" s="51"/>
    </row>
    <row r="20" spans="1:5" s="19" customFormat="1" ht="17.25" hidden="1" x14ac:dyDescent="0.3">
      <c r="A20" s="22"/>
      <c r="B20" s="29" t="s">
        <v>27</v>
      </c>
      <c r="C20" s="51">
        <v>0</v>
      </c>
      <c r="D20" s="51">
        <v>0</v>
      </c>
    </row>
    <row r="21" spans="1:5" s="25" customFormat="1" ht="16.5" x14ac:dyDescent="0.25">
      <c r="A21" s="23"/>
      <c r="B21" s="24" t="s">
        <v>35</v>
      </c>
      <c r="C21" s="52">
        <f>C22+C23</f>
        <v>324192929</v>
      </c>
      <c r="D21" s="52">
        <f>D22+D23</f>
        <v>324192929</v>
      </c>
    </row>
    <row r="22" spans="1:5" s="19" customFormat="1" ht="17.25" x14ac:dyDescent="0.3">
      <c r="A22" s="22"/>
      <c r="B22" s="29" t="s">
        <v>26</v>
      </c>
      <c r="C22" s="51">
        <f>28770590+3732339</f>
        <v>32502929</v>
      </c>
      <c r="D22" s="51">
        <f>28770590+3732339</f>
        <v>32502929</v>
      </c>
    </row>
    <row r="23" spans="1:5" s="19" customFormat="1" ht="17.25" x14ac:dyDescent="0.3">
      <c r="A23" s="22"/>
      <c r="B23" s="29" t="s">
        <v>27</v>
      </c>
      <c r="C23" s="47">
        <v>291690000</v>
      </c>
      <c r="D23" s="47">
        <v>291690000</v>
      </c>
      <c r="E23" s="30"/>
    </row>
    <row r="24" spans="1:5" s="26" customFormat="1" ht="17.25" x14ac:dyDescent="0.3">
      <c r="A24" s="23"/>
      <c r="B24" s="24" t="s">
        <v>111</v>
      </c>
      <c r="C24" s="53">
        <f>C25+C26</f>
        <v>130109200</v>
      </c>
      <c r="D24" s="53">
        <f>D25+D26</f>
        <v>130109200</v>
      </c>
      <c r="E24" s="84"/>
    </row>
    <row r="25" spans="1:5" s="19" customFormat="1" ht="17.25" x14ac:dyDescent="0.3">
      <c r="A25" s="22"/>
      <c r="B25" s="29" t="s">
        <v>26</v>
      </c>
      <c r="C25" s="51">
        <v>2129200</v>
      </c>
      <c r="D25" s="51">
        <v>2129200</v>
      </c>
    </row>
    <row r="26" spans="1:5" s="19" customFormat="1" ht="17.25" x14ac:dyDescent="0.3">
      <c r="A26" s="22"/>
      <c r="B26" s="29" t="s">
        <v>27</v>
      </c>
      <c r="C26" s="51">
        <v>127980000</v>
      </c>
      <c r="D26" s="51">
        <v>127980000</v>
      </c>
    </row>
    <row r="27" spans="1:5" s="25" customFormat="1" ht="16.5" x14ac:dyDescent="0.25">
      <c r="A27" s="23"/>
      <c r="B27" s="24" t="s">
        <v>54</v>
      </c>
      <c r="C27" s="52">
        <f>C28+C29</f>
        <v>98200000</v>
      </c>
      <c r="D27" s="52">
        <f>D28+D29</f>
        <v>98200000</v>
      </c>
    </row>
    <row r="28" spans="1:5" s="19" customFormat="1" ht="17.25" x14ac:dyDescent="0.3">
      <c r="A28" s="22"/>
      <c r="B28" s="29" t="s">
        <v>26</v>
      </c>
      <c r="C28" s="51">
        <v>66200000</v>
      </c>
      <c r="D28" s="51">
        <v>66200000</v>
      </c>
    </row>
    <row r="29" spans="1:5" s="19" customFormat="1" ht="17.25" x14ac:dyDescent="0.3">
      <c r="A29" s="22"/>
      <c r="B29" s="29" t="s">
        <v>27</v>
      </c>
      <c r="C29" s="47">
        <v>32000000</v>
      </c>
      <c r="D29" s="47">
        <v>32000000</v>
      </c>
    </row>
    <row r="30" spans="1:5" s="26" customFormat="1" ht="17.25" x14ac:dyDescent="0.3">
      <c r="A30" s="27"/>
      <c r="B30" s="28" t="s">
        <v>55</v>
      </c>
      <c r="C30" s="53">
        <f>C31+C32</f>
        <v>4575000</v>
      </c>
      <c r="D30" s="53">
        <f>D31+D32</f>
        <v>4575000</v>
      </c>
    </row>
    <row r="31" spans="1:5" s="19" customFormat="1" ht="17.25" x14ac:dyDescent="0.3">
      <c r="A31" s="22"/>
      <c r="B31" s="29" t="s">
        <v>26</v>
      </c>
      <c r="C31" s="51">
        <v>4575000</v>
      </c>
      <c r="D31" s="51">
        <v>4575000</v>
      </c>
    </row>
    <row r="32" spans="1:5" s="19" customFormat="1" ht="17.25" x14ac:dyDescent="0.3">
      <c r="A32" s="22"/>
      <c r="B32" s="29" t="s">
        <v>27</v>
      </c>
      <c r="C32" s="51">
        <v>0</v>
      </c>
      <c r="D32" s="51">
        <v>0</v>
      </c>
    </row>
    <row r="33" spans="1:4" s="19" customFormat="1" ht="17.25" x14ac:dyDescent="0.3">
      <c r="A33" s="22"/>
      <c r="B33" s="40" t="s">
        <v>56</v>
      </c>
      <c r="C33" s="53">
        <f>C34+C35</f>
        <v>0</v>
      </c>
      <c r="D33" s="53">
        <f>D34+D35</f>
        <v>0</v>
      </c>
    </row>
    <row r="34" spans="1:4" s="19" customFormat="1" ht="17.25" x14ac:dyDescent="0.3">
      <c r="A34" s="22"/>
      <c r="B34" s="29" t="s">
        <v>26</v>
      </c>
      <c r="C34" s="51"/>
      <c r="D34" s="51"/>
    </row>
    <row r="35" spans="1:4" s="19" customFormat="1" ht="17.25" x14ac:dyDescent="0.3">
      <c r="A35" s="22"/>
      <c r="B35" s="29" t="s">
        <v>27</v>
      </c>
      <c r="C35" s="51"/>
      <c r="D35" s="51"/>
    </row>
    <row r="36" spans="1:4" s="19" customFormat="1" ht="17.25" hidden="1" x14ac:dyDescent="0.3">
      <c r="A36" s="22"/>
      <c r="B36" s="40" t="s">
        <v>36</v>
      </c>
      <c r="C36" s="53">
        <f>C37+C38</f>
        <v>0</v>
      </c>
      <c r="D36" s="53">
        <f>D37+D38</f>
        <v>0</v>
      </c>
    </row>
    <row r="37" spans="1:4" s="19" customFormat="1" ht="17.25" hidden="1" x14ac:dyDescent="0.3">
      <c r="A37" s="22"/>
      <c r="B37" s="29" t="s">
        <v>26</v>
      </c>
      <c r="C37" s="51"/>
      <c r="D37" s="51"/>
    </row>
    <row r="38" spans="1:4" s="19" customFormat="1" ht="17.25" hidden="1" x14ac:dyDescent="0.3">
      <c r="A38" s="22"/>
      <c r="B38" s="29" t="s">
        <v>27</v>
      </c>
      <c r="C38" s="51"/>
      <c r="D38" s="51"/>
    </row>
    <row r="39" spans="1:4" s="19" customFormat="1" ht="17.25" hidden="1" x14ac:dyDescent="0.3">
      <c r="A39" s="22"/>
      <c r="B39" s="40"/>
      <c r="C39" s="53"/>
      <c r="D39" s="53"/>
    </row>
    <row r="40" spans="1:4" s="19" customFormat="1" ht="17.25" hidden="1" x14ac:dyDescent="0.3">
      <c r="A40" s="22"/>
      <c r="B40" s="29"/>
      <c r="C40" s="51"/>
      <c r="D40" s="51"/>
    </row>
    <row r="41" spans="1:4" s="19" customFormat="1" ht="17.25" hidden="1" x14ac:dyDescent="0.3">
      <c r="A41" s="22"/>
      <c r="B41" s="29"/>
      <c r="C41" s="51"/>
      <c r="D41" s="51"/>
    </row>
    <row r="42" spans="1:4" s="25" customFormat="1" ht="16.5" hidden="1" x14ac:dyDescent="0.25">
      <c r="A42" s="23"/>
      <c r="B42" s="24"/>
      <c r="C42" s="52">
        <f>C43+C44</f>
        <v>0</v>
      </c>
      <c r="D42" s="52">
        <f>D43+D44</f>
        <v>0</v>
      </c>
    </row>
    <row r="43" spans="1:4" s="19" customFormat="1" ht="17.25" hidden="1" x14ac:dyDescent="0.3">
      <c r="A43" s="22"/>
      <c r="B43" s="29" t="s">
        <v>26</v>
      </c>
      <c r="C43" s="48"/>
      <c r="D43" s="48"/>
    </row>
    <row r="44" spans="1:4" s="19" customFormat="1" ht="17.25" hidden="1" x14ac:dyDescent="0.3">
      <c r="A44" s="22"/>
      <c r="B44" s="29" t="s">
        <v>27</v>
      </c>
      <c r="C44" s="48"/>
      <c r="D44" s="48"/>
    </row>
    <row r="45" spans="1:4" s="19" customFormat="1" ht="18" x14ac:dyDescent="0.3">
      <c r="A45" s="18" t="s">
        <v>3</v>
      </c>
      <c r="B45" s="37" t="s">
        <v>4</v>
      </c>
      <c r="C45" s="48">
        <v>0</v>
      </c>
      <c r="D45" s="48">
        <v>0</v>
      </c>
    </row>
    <row r="46" spans="1:4" s="19" customFormat="1" ht="17.25" x14ac:dyDescent="0.3">
      <c r="A46" s="22">
        <v>1</v>
      </c>
      <c r="B46" s="29" t="s">
        <v>42</v>
      </c>
      <c r="C46" s="48"/>
      <c r="D46" s="48"/>
    </row>
    <row r="47" spans="1:4" s="19" customFormat="1" ht="17.25" x14ac:dyDescent="0.3">
      <c r="A47" s="22">
        <v>2</v>
      </c>
      <c r="B47" s="72" t="s">
        <v>31</v>
      </c>
      <c r="C47" s="48"/>
      <c r="D47" s="48"/>
    </row>
    <row r="48" spans="1:4" s="19" customFormat="1" ht="17.25" x14ac:dyDescent="0.3">
      <c r="A48" s="22">
        <v>3</v>
      </c>
      <c r="B48" s="29" t="s">
        <v>43</v>
      </c>
      <c r="C48" s="48"/>
      <c r="D48" s="48"/>
    </row>
    <row r="49" spans="1:6" s="19" customFormat="1" ht="18" x14ac:dyDescent="0.3">
      <c r="A49" s="18" t="s">
        <v>5</v>
      </c>
      <c r="B49" s="37" t="s">
        <v>25</v>
      </c>
      <c r="C49" s="49">
        <f>+C50+C51</f>
        <v>866095000</v>
      </c>
      <c r="D49" s="49">
        <f>+D50+D51</f>
        <v>866095000</v>
      </c>
    </row>
    <row r="50" spans="1:6" s="21" customFormat="1" ht="16.5" x14ac:dyDescent="0.25">
      <c r="A50" s="20">
        <v>1</v>
      </c>
      <c r="B50" s="38" t="s">
        <v>42</v>
      </c>
      <c r="C50" s="50">
        <f>C14</f>
        <v>414425000</v>
      </c>
      <c r="D50" s="50">
        <f>D14</f>
        <v>414425000</v>
      </c>
    </row>
    <row r="51" spans="1:6" s="21" customFormat="1" ht="16.5" x14ac:dyDescent="0.25">
      <c r="A51" s="20">
        <v>2</v>
      </c>
      <c r="B51" s="38" t="s">
        <v>43</v>
      </c>
      <c r="C51" s="50">
        <f>SUM(C52:C59)</f>
        <v>451670000</v>
      </c>
      <c r="D51" s="50">
        <f>SUM(D52:D59)</f>
        <v>451670000</v>
      </c>
    </row>
    <row r="52" spans="1:6" s="19" customFormat="1" ht="17.25" x14ac:dyDescent="0.3">
      <c r="A52" s="22"/>
      <c r="B52" s="14" t="s">
        <v>24</v>
      </c>
      <c r="C52" s="48">
        <f>C23</f>
        <v>291690000</v>
      </c>
      <c r="D52" s="48">
        <f>D23</f>
        <v>291690000</v>
      </c>
    </row>
    <row r="53" spans="1:6" s="19" customFormat="1" ht="17.25" x14ac:dyDescent="0.3">
      <c r="A53" s="22"/>
      <c r="B53" s="14" t="s">
        <v>112</v>
      </c>
      <c r="C53" s="48">
        <f>C26</f>
        <v>127980000</v>
      </c>
      <c r="D53" s="48">
        <f>D26</f>
        <v>127980000</v>
      </c>
    </row>
    <row r="54" spans="1:6" s="19" customFormat="1" ht="17.25" x14ac:dyDescent="0.3">
      <c r="A54" s="22"/>
      <c r="B54" s="14" t="s">
        <v>37</v>
      </c>
      <c r="C54" s="48">
        <f>C29</f>
        <v>32000000</v>
      </c>
      <c r="D54" s="48">
        <f>D29</f>
        <v>32000000</v>
      </c>
    </row>
    <row r="55" spans="1:6" s="19" customFormat="1" ht="17.25" x14ac:dyDescent="0.3">
      <c r="A55" s="22"/>
      <c r="B55" s="14" t="s">
        <v>50</v>
      </c>
      <c r="C55" s="48">
        <f>C32</f>
        <v>0</v>
      </c>
      <c r="D55" s="48">
        <f>D32</f>
        <v>0</v>
      </c>
    </row>
    <row r="56" spans="1:6" s="19" customFormat="1" ht="17.25" x14ac:dyDescent="0.3">
      <c r="A56" s="22"/>
      <c r="B56" s="14" t="s">
        <v>57</v>
      </c>
      <c r="C56" s="48">
        <f>C35</f>
        <v>0</v>
      </c>
      <c r="D56" s="48">
        <f>D35</f>
        <v>0</v>
      </c>
    </row>
    <row r="57" spans="1:6" s="19" customFormat="1" ht="17.25" hidden="1" x14ac:dyDescent="0.3">
      <c r="A57" s="22"/>
      <c r="B57" s="14" t="s">
        <v>37</v>
      </c>
      <c r="C57" s="48">
        <f>+C42</f>
        <v>0</v>
      </c>
      <c r="D57" s="48">
        <f>+D42</f>
        <v>0</v>
      </c>
    </row>
    <row r="58" spans="1:6" s="19" customFormat="1" ht="17.25" hidden="1" x14ac:dyDescent="0.3">
      <c r="A58" s="22"/>
      <c r="B58" s="14" t="s">
        <v>38</v>
      </c>
      <c r="C58" s="48"/>
      <c r="D58" s="48"/>
    </row>
    <row r="59" spans="1:6" s="19" customFormat="1" ht="17.25" hidden="1" x14ac:dyDescent="0.3">
      <c r="A59" s="22"/>
      <c r="B59" s="14" t="s">
        <v>39</v>
      </c>
      <c r="C59" s="48">
        <f>+C36</f>
        <v>0</v>
      </c>
      <c r="D59" s="48">
        <f>+D36</f>
        <v>0</v>
      </c>
    </row>
    <row r="60" spans="1:6" s="19" customFormat="1" ht="18" x14ac:dyDescent="0.3">
      <c r="A60" s="18" t="s">
        <v>6</v>
      </c>
      <c r="B60" s="36" t="s">
        <v>44</v>
      </c>
      <c r="C60" s="49">
        <f>C61+C130+C144+C161</f>
        <v>7706806393</v>
      </c>
      <c r="D60" s="49">
        <f>D61+D130+D144+D161</f>
        <v>7706806393</v>
      </c>
      <c r="E60" s="30"/>
      <c r="F60" s="30"/>
    </row>
    <row r="61" spans="1:6" s="19" customFormat="1" ht="18" x14ac:dyDescent="0.3">
      <c r="A61" s="18"/>
      <c r="B61" s="85" t="s">
        <v>113</v>
      </c>
      <c r="C61" s="49">
        <f>C63+C69+C82+C87+C89+C93+C97+C103+C106+C110+C115+C121+C123+C125+C114</f>
        <v>5153653504</v>
      </c>
      <c r="D61" s="49">
        <f>D63+D69+D82+D87+D89+D93+D97+D103+D106+D110+D115+D121+D123+D125+D114</f>
        <v>5153653504</v>
      </c>
      <c r="E61" s="30"/>
      <c r="F61" s="30"/>
    </row>
    <row r="62" spans="1:6" s="19" customFormat="1" ht="17.25" x14ac:dyDescent="0.3">
      <c r="A62" s="22"/>
      <c r="B62" s="37" t="s">
        <v>48</v>
      </c>
      <c r="C62" s="48"/>
      <c r="D62" s="48"/>
    </row>
    <row r="63" spans="1:6" s="33" customFormat="1" ht="15.75" x14ac:dyDescent="0.25">
      <c r="A63" s="70"/>
      <c r="B63" s="59" t="s">
        <v>58</v>
      </c>
      <c r="C63" s="63">
        <f>SUM(C64:C65)</f>
        <v>2650018571</v>
      </c>
      <c r="D63" s="63">
        <f>SUM(D64:D65)</f>
        <v>2650018571</v>
      </c>
    </row>
    <row r="64" spans="1:6" s="33" customFormat="1" ht="15.75" x14ac:dyDescent="0.25">
      <c r="A64" s="70"/>
      <c r="B64" s="74" t="s">
        <v>59</v>
      </c>
      <c r="C64" s="64">
        <v>2650018571</v>
      </c>
      <c r="D64" s="64">
        <v>2650018571</v>
      </c>
    </row>
    <row r="65" spans="1:4" s="34" customFormat="1" ht="15.75" hidden="1" x14ac:dyDescent="0.25">
      <c r="A65" s="71"/>
      <c r="B65" s="75" t="s">
        <v>60</v>
      </c>
      <c r="C65" s="64">
        <v>0</v>
      </c>
      <c r="D65" s="64">
        <v>0</v>
      </c>
    </row>
    <row r="66" spans="1:4" s="33" customFormat="1" ht="15.75" hidden="1" x14ac:dyDescent="0.25">
      <c r="A66" s="70"/>
      <c r="B66" s="61" t="s">
        <v>61</v>
      </c>
      <c r="C66" s="65">
        <f>C67+C68</f>
        <v>0</v>
      </c>
      <c r="D66" s="65">
        <f>D67+D68</f>
        <v>0</v>
      </c>
    </row>
    <row r="67" spans="1:4" s="33" customFormat="1" ht="15.75" hidden="1" x14ac:dyDescent="0.25">
      <c r="A67" s="70"/>
      <c r="B67" s="60" t="s">
        <v>62</v>
      </c>
      <c r="C67" s="64"/>
      <c r="D67" s="64"/>
    </row>
    <row r="68" spans="1:4" ht="15.75" hidden="1" x14ac:dyDescent="0.25">
      <c r="A68" s="15"/>
      <c r="B68" s="60" t="s">
        <v>63</v>
      </c>
      <c r="C68" s="66"/>
      <c r="D68" s="66"/>
    </row>
    <row r="69" spans="1:4" ht="15.75" x14ac:dyDescent="0.25">
      <c r="A69" s="15"/>
      <c r="B69" s="59" t="s">
        <v>64</v>
      </c>
      <c r="C69" s="63">
        <f>SUM(C70:C76)</f>
        <v>1383627915</v>
      </c>
      <c r="D69" s="63">
        <f>SUM(D70:D76)</f>
        <v>1383627915</v>
      </c>
    </row>
    <row r="70" spans="1:4" ht="15.75" x14ac:dyDescent="0.25">
      <c r="A70" s="15"/>
      <c r="B70" s="62" t="s">
        <v>65</v>
      </c>
      <c r="C70" s="67">
        <v>33531006</v>
      </c>
      <c r="D70" s="67">
        <v>33531006</v>
      </c>
    </row>
    <row r="71" spans="1:4" ht="15.75" x14ac:dyDescent="0.25">
      <c r="A71" s="15"/>
      <c r="B71" s="62" t="s">
        <v>67</v>
      </c>
      <c r="C71" s="68">
        <v>16499460</v>
      </c>
      <c r="D71" s="68">
        <v>16499460</v>
      </c>
    </row>
    <row r="72" spans="1:4" ht="15.75" x14ac:dyDescent="0.25">
      <c r="A72" s="15"/>
      <c r="B72" s="62" t="s">
        <v>68</v>
      </c>
      <c r="C72" s="68">
        <v>1490000</v>
      </c>
      <c r="D72" s="68">
        <v>1490000</v>
      </c>
    </row>
    <row r="73" spans="1:4" ht="15.75" x14ac:dyDescent="0.25">
      <c r="A73" s="15"/>
      <c r="B73" s="62" t="s">
        <v>69</v>
      </c>
      <c r="C73" s="67">
        <v>788612839</v>
      </c>
      <c r="D73" s="67">
        <v>788612839</v>
      </c>
    </row>
    <row r="74" spans="1:4" ht="15.75" x14ac:dyDescent="0.25">
      <c r="A74" s="15"/>
      <c r="B74" s="62" t="s">
        <v>70</v>
      </c>
      <c r="C74" s="67">
        <v>6258000</v>
      </c>
      <c r="D74" s="67">
        <v>6258000</v>
      </c>
    </row>
    <row r="75" spans="1:4" ht="15.75" x14ac:dyDescent="0.25">
      <c r="A75" s="15"/>
      <c r="B75" s="62" t="s">
        <v>71</v>
      </c>
      <c r="C75" s="67">
        <v>537236610</v>
      </c>
      <c r="D75" s="67">
        <v>537236610</v>
      </c>
    </row>
    <row r="76" spans="1:4" ht="15.75" hidden="1" x14ac:dyDescent="0.25">
      <c r="A76" s="15"/>
      <c r="B76" s="62">
        <v>6149</v>
      </c>
      <c r="C76" s="68"/>
      <c r="D76" s="68"/>
    </row>
    <row r="77" spans="1:4" ht="15.75" hidden="1" x14ac:dyDescent="0.25">
      <c r="A77" s="15"/>
      <c r="B77" s="59">
        <v>6200</v>
      </c>
      <c r="C77" s="68" t="s">
        <v>47</v>
      </c>
      <c r="D77" s="68" t="s">
        <v>47</v>
      </c>
    </row>
    <row r="78" spans="1:4" ht="15.75" hidden="1" x14ac:dyDescent="0.25">
      <c r="A78" s="15"/>
      <c r="B78" s="62">
        <v>6201</v>
      </c>
      <c r="C78" s="68" t="s">
        <v>47</v>
      </c>
      <c r="D78" s="68" t="s">
        <v>47</v>
      </c>
    </row>
    <row r="79" spans="1:4" ht="15.75" hidden="1" x14ac:dyDescent="0.25">
      <c r="A79" s="15"/>
      <c r="B79" s="59">
        <v>6250</v>
      </c>
      <c r="C79" s="68" t="s">
        <v>47</v>
      </c>
      <c r="D79" s="68" t="s">
        <v>47</v>
      </c>
    </row>
    <row r="80" spans="1:4" ht="15.75" hidden="1" x14ac:dyDescent="0.25">
      <c r="A80" s="15"/>
      <c r="B80" s="62">
        <v>6256</v>
      </c>
      <c r="C80" s="68" t="s">
        <v>47</v>
      </c>
      <c r="D80" s="68" t="s">
        <v>47</v>
      </c>
    </row>
    <row r="81" spans="1:4" ht="15.75" hidden="1" x14ac:dyDescent="0.25">
      <c r="A81" s="15"/>
      <c r="B81" s="62">
        <v>6299</v>
      </c>
      <c r="C81" s="68" t="s">
        <v>47</v>
      </c>
      <c r="D81" s="68" t="s">
        <v>47</v>
      </c>
    </row>
    <row r="82" spans="1:4" ht="15.75" x14ac:dyDescent="0.25">
      <c r="A82" s="15"/>
      <c r="B82" s="59" t="s">
        <v>72</v>
      </c>
      <c r="C82" s="69">
        <f>SUM(C83:C86)</f>
        <v>772972510</v>
      </c>
      <c r="D82" s="69">
        <f>SUM(D83:D86)</f>
        <v>772972510</v>
      </c>
    </row>
    <row r="83" spans="1:4" ht="15.75" x14ac:dyDescent="0.25">
      <c r="A83" s="15"/>
      <c r="B83" s="60" t="s">
        <v>73</v>
      </c>
      <c r="C83" s="66">
        <v>576092515</v>
      </c>
      <c r="D83" s="66">
        <v>576092515</v>
      </c>
    </row>
    <row r="84" spans="1:4" ht="15.75" x14ac:dyDescent="0.25">
      <c r="A84" s="15"/>
      <c r="B84" s="60" t="s">
        <v>74</v>
      </c>
      <c r="C84" s="66">
        <v>98758717</v>
      </c>
      <c r="D84" s="66">
        <v>98758717</v>
      </c>
    </row>
    <row r="85" spans="1:4" ht="15.75" x14ac:dyDescent="0.25">
      <c r="A85" s="15"/>
      <c r="B85" s="60" t="s">
        <v>75</v>
      </c>
      <c r="C85" s="66">
        <v>65201704</v>
      </c>
      <c r="D85" s="66">
        <v>65201704</v>
      </c>
    </row>
    <row r="86" spans="1:4" ht="15.75" x14ac:dyDescent="0.25">
      <c r="A86" s="15"/>
      <c r="B86" s="60" t="s">
        <v>76</v>
      </c>
      <c r="C86" s="66">
        <v>32919574</v>
      </c>
      <c r="D86" s="66">
        <v>32919574</v>
      </c>
    </row>
    <row r="87" spans="1:4" ht="15.75" x14ac:dyDescent="0.25">
      <c r="A87" s="15"/>
      <c r="B87" s="59" t="s">
        <v>77</v>
      </c>
      <c r="C87" s="63">
        <f>SUM(C88:C88)</f>
        <v>12128600</v>
      </c>
      <c r="D87" s="63">
        <f>SUM(D88:D88)</f>
        <v>12128600</v>
      </c>
    </row>
    <row r="88" spans="1:4" ht="15.75" x14ac:dyDescent="0.25">
      <c r="A88" s="15"/>
      <c r="B88" s="62" t="s">
        <v>78</v>
      </c>
      <c r="C88" s="67">
        <v>12128600</v>
      </c>
      <c r="D88" s="67">
        <v>12128600</v>
      </c>
    </row>
    <row r="89" spans="1:4" ht="15.75" x14ac:dyDescent="0.25">
      <c r="A89" s="15"/>
      <c r="B89" s="59" t="s">
        <v>79</v>
      </c>
      <c r="C89" s="63">
        <f>C90+C91+C92</f>
        <v>55097882</v>
      </c>
      <c r="D89" s="63">
        <f>D90+D91+D92</f>
        <v>55097882</v>
      </c>
    </row>
    <row r="90" spans="1:4" ht="18.75" customHeight="1" x14ac:dyDescent="0.25">
      <c r="A90" s="15"/>
      <c r="B90" s="62" t="s">
        <v>80</v>
      </c>
      <c r="C90" s="67">
        <v>54934082</v>
      </c>
      <c r="D90" s="67">
        <v>54934082</v>
      </c>
    </row>
    <row r="91" spans="1:4" ht="15.75" x14ac:dyDescent="0.25">
      <c r="A91" s="15"/>
      <c r="B91" s="62" t="s">
        <v>81</v>
      </c>
      <c r="C91" s="68">
        <v>163800</v>
      </c>
      <c r="D91" s="68">
        <v>163800</v>
      </c>
    </row>
    <row r="92" spans="1:4" ht="15.75" x14ac:dyDescent="0.25">
      <c r="A92" s="15"/>
      <c r="B92" s="62" t="s">
        <v>115</v>
      </c>
      <c r="C92" s="68">
        <v>0</v>
      </c>
      <c r="D92" s="68">
        <v>0</v>
      </c>
    </row>
    <row r="93" spans="1:4" ht="15.75" x14ac:dyDescent="0.25">
      <c r="A93" s="15"/>
      <c r="B93" s="59" t="s">
        <v>82</v>
      </c>
      <c r="C93" s="69">
        <f>SUM(C94:C96)</f>
        <v>33105000</v>
      </c>
      <c r="D93" s="69">
        <f>SUM(D94:D96)</f>
        <v>33105000</v>
      </c>
    </row>
    <row r="94" spans="1:4" ht="15.75" x14ac:dyDescent="0.25">
      <c r="A94" s="15"/>
      <c r="B94" s="62" t="s">
        <v>83</v>
      </c>
      <c r="C94" s="68">
        <v>2120000</v>
      </c>
      <c r="D94" s="68">
        <v>2120000</v>
      </c>
    </row>
    <row r="95" spans="1:4" ht="15.75" x14ac:dyDescent="0.25">
      <c r="A95" s="15"/>
      <c r="B95" s="62" t="s">
        <v>84</v>
      </c>
      <c r="C95" s="68">
        <v>23685000</v>
      </c>
      <c r="D95" s="68">
        <v>23685000</v>
      </c>
    </row>
    <row r="96" spans="1:4" ht="15.75" x14ac:dyDescent="0.25">
      <c r="A96" s="15"/>
      <c r="B96" s="62" t="s">
        <v>85</v>
      </c>
      <c r="C96" s="68">
        <v>7300000</v>
      </c>
      <c r="D96" s="68">
        <v>7300000</v>
      </c>
    </row>
    <row r="97" spans="1:4" ht="15.75" x14ac:dyDescent="0.25">
      <c r="A97" s="15"/>
      <c r="B97" s="59" t="s">
        <v>86</v>
      </c>
      <c r="C97" s="63">
        <f>SUM(C98:C102)</f>
        <v>10054458</v>
      </c>
      <c r="D97" s="63">
        <f>SUM(D98:D102)</f>
        <v>10054458</v>
      </c>
    </row>
    <row r="98" spans="1:4" ht="15.75" x14ac:dyDescent="0.25">
      <c r="A98" s="15"/>
      <c r="B98" s="62" t="s">
        <v>87</v>
      </c>
      <c r="C98" s="67">
        <v>488458</v>
      </c>
      <c r="D98" s="67">
        <v>488458</v>
      </c>
    </row>
    <row r="99" spans="1:4" ht="15.75" x14ac:dyDescent="0.25">
      <c r="A99" s="15"/>
      <c r="B99" s="62" t="s">
        <v>88</v>
      </c>
      <c r="C99" s="67">
        <v>216000</v>
      </c>
      <c r="D99" s="67">
        <v>216000</v>
      </c>
    </row>
    <row r="100" spans="1:4" ht="15.75" hidden="1" x14ac:dyDescent="0.25">
      <c r="A100" s="15"/>
      <c r="B100" s="62">
        <v>6612</v>
      </c>
      <c r="C100" s="68"/>
      <c r="D100" s="68"/>
    </row>
    <row r="101" spans="1:4" ht="15.75" x14ac:dyDescent="0.25">
      <c r="A101" s="15"/>
      <c r="B101" s="62" t="s">
        <v>89</v>
      </c>
      <c r="C101" s="67">
        <v>6950000</v>
      </c>
      <c r="D101" s="67">
        <v>6950000</v>
      </c>
    </row>
    <row r="102" spans="1:4" ht="15.75" x14ac:dyDescent="0.25">
      <c r="A102" s="15"/>
      <c r="B102" s="62" t="s">
        <v>90</v>
      </c>
      <c r="C102" s="68">
        <v>2400000</v>
      </c>
      <c r="D102" s="68">
        <v>2400000</v>
      </c>
    </row>
    <row r="103" spans="1:4" ht="15.75" x14ac:dyDescent="0.25">
      <c r="A103" s="15"/>
      <c r="B103" s="59" t="s">
        <v>91</v>
      </c>
      <c r="C103" s="63">
        <f>C105+C104</f>
        <v>25060000</v>
      </c>
      <c r="D103" s="63">
        <f>D105+D104</f>
        <v>25060000</v>
      </c>
    </row>
    <row r="104" spans="1:4" ht="15.75" x14ac:dyDescent="0.25">
      <c r="A104" s="15"/>
      <c r="B104" s="62" t="s">
        <v>92</v>
      </c>
      <c r="C104" s="68">
        <v>2260000</v>
      </c>
      <c r="D104" s="68">
        <v>2260000</v>
      </c>
    </row>
    <row r="105" spans="1:4" ht="15.75" x14ac:dyDescent="0.25">
      <c r="A105" s="15"/>
      <c r="B105" s="62" t="s">
        <v>93</v>
      </c>
      <c r="C105" s="67">
        <v>22800000</v>
      </c>
      <c r="D105" s="67">
        <v>22800000</v>
      </c>
    </row>
    <row r="106" spans="1:4" ht="15.75" x14ac:dyDescent="0.25">
      <c r="A106" s="15"/>
      <c r="B106" s="59" t="s">
        <v>94</v>
      </c>
      <c r="C106" s="63">
        <f>C107+C109+C108</f>
        <v>91560000</v>
      </c>
      <c r="D106" s="63">
        <f>D107+D109+D108</f>
        <v>91560000</v>
      </c>
    </row>
    <row r="107" spans="1:4" ht="15.75" x14ac:dyDescent="0.25">
      <c r="A107" s="15"/>
      <c r="B107" s="62" t="s">
        <v>95</v>
      </c>
      <c r="C107" s="67">
        <v>91560000</v>
      </c>
      <c r="D107" s="67">
        <v>91560000</v>
      </c>
    </row>
    <row r="108" spans="1:4" ht="15.75" x14ac:dyDescent="0.25">
      <c r="A108" s="15"/>
      <c r="B108" s="62" t="s">
        <v>96</v>
      </c>
      <c r="C108" s="68">
        <v>0</v>
      </c>
      <c r="D108" s="68">
        <v>0</v>
      </c>
    </row>
    <row r="109" spans="1:4" ht="15.75" x14ac:dyDescent="0.25">
      <c r="A109" s="15"/>
      <c r="B109" s="62" t="s">
        <v>97</v>
      </c>
      <c r="C109" s="68">
        <v>0</v>
      </c>
      <c r="D109" s="68">
        <v>0</v>
      </c>
    </row>
    <row r="110" spans="1:4" ht="15.75" x14ac:dyDescent="0.25">
      <c r="A110" s="15"/>
      <c r="B110" s="59" t="s">
        <v>104</v>
      </c>
      <c r="C110" s="69">
        <f>C111+C113+C112</f>
        <v>81320000</v>
      </c>
      <c r="D110" s="69">
        <f>D111+D113+D112</f>
        <v>81320000</v>
      </c>
    </row>
    <row r="111" spans="1:4" ht="15.75" x14ac:dyDescent="0.25">
      <c r="A111" s="15"/>
      <c r="B111" s="62" t="s">
        <v>105</v>
      </c>
      <c r="C111" s="68">
        <v>52500000</v>
      </c>
      <c r="D111" s="68">
        <v>52500000</v>
      </c>
    </row>
    <row r="112" spans="1:4" ht="15.75" x14ac:dyDescent="0.25">
      <c r="A112" s="15"/>
      <c r="B112" s="62" t="s">
        <v>116</v>
      </c>
      <c r="C112" s="68">
        <v>0</v>
      </c>
      <c r="D112" s="68">
        <v>0</v>
      </c>
    </row>
    <row r="113" spans="1:4" ht="15.75" x14ac:dyDescent="0.25">
      <c r="A113" s="15"/>
      <c r="B113" s="62" t="s">
        <v>106</v>
      </c>
      <c r="C113" s="68">
        <v>28820000</v>
      </c>
      <c r="D113" s="68">
        <v>28820000</v>
      </c>
    </row>
    <row r="114" spans="1:4" ht="15.75" x14ac:dyDescent="0.25">
      <c r="A114" s="15"/>
      <c r="B114" s="62" t="s">
        <v>138</v>
      </c>
      <c r="C114" s="68">
        <v>3000000</v>
      </c>
      <c r="D114" s="68">
        <v>3000000</v>
      </c>
    </row>
    <row r="115" spans="1:4" ht="15.75" x14ac:dyDescent="0.25">
      <c r="A115" s="15"/>
      <c r="B115" s="59" t="s">
        <v>98</v>
      </c>
      <c r="C115" s="69">
        <f>SUM(C116:C120)</f>
        <v>31208568</v>
      </c>
      <c r="D115" s="69">
        <f>SUM(D116:D120)</f>
        <v>31208568</v>
      </c>
    </row>
    <row r="116" spans="1:4" ht="15.75" x14ac:dyDescent="0.25">
      <c r="A116" s="15"/>
      <c r="B116" s="62" t="s">
        <v>99</v>
      </c>
      <c r="C116" s="68">
        <v>7663568</v>
      </c>
      <c r="D116" s="68">
        <v>7663568</v>
      </c>
    </row>
    <row r="117" spans="1:4" ht="15.75" hidden="1" x14ac:dyDescent="0.25">
      <c r="A117" s="15"/>
      <c r="B117" s="62">
        <v>7003</v>
      </c>
      <c r="C117" s="68"/>
      <c r="D117" s="68"/>
    </row>
    <row r="118" spans="1:4" ht="15.75" x14ac:dyDescent="0.25">
      <c r="A118" s="15"/>
      <c r="B118" s="62" t="s">
        <v>100</v>
      </c>
      <c r="C118" s="68">
        <v>0</v>
      </c>
      <c r="D118" s="68">
        <v>0</v>
      </c>
    </row>
    <row r="119" spans="1:4" ht="15.75" x14ac:dyDescent="0.25">
      <c r="A119" s="15"/>
      <c r="B119" s="62" t="s">
        <v>139</v>
      </c>
      <c r="C119" s="68">
        <v>22545000</v>
      </c>
      <c r="D119" s="68">
        <v>22545000</v>
      </c>
    </row>
    <row r="120" spans="1:4" ht="15.75" x14ac:dyDescent="0.25">
      <c r="A120" s="15"/>
      <c r="B120" s="62" t="s">
        <v>101</v>
      </c>
      <c r="C120" s="68">
        <v>1000000</v>
      </c>
      <c r="D120" s="68">
        <v>1000000</v>
      </c>
    </row>
    <row r="121" spans="1:4" ht="15.75" x14ac:dyDescent="0.25">
      <c r="A121" s="15"/>
      <c r="B121" s="59" t="s">
        <v>102</v>
      </c>
      <c r="C121" s="69">
        <f>C122</f>
        <v>4500000</v>
      </c>
      <c r="D121" s="69">
        <f>D122</f>
        <v>4500000</v>
      </c>
    </row>
    <row r="122" spans="1:4" ht="15" customHeight="1" x14ac:dyDescent="0.25">
      <c r="A122" s="15"/>
      <c r="B122" s="62" t="s">
        <v>103</v>
      </c>
      <c r="C122" s="68">
        <v>4500000</v>
      </c>
      <c r="D122" s="68">
        <v>4500000</v>
      </c>
    </row>
    <row r="123" spans="1:4" ht="15" hidden="1" customHeight="1" x14ac:dyDescent="0.25">
      <c r="A123" s="15"/>
      <c r="B123" s="59">
        <v>7750</v>
      </c>
      <c r="C123" s="69">
        <f>C124</f>
        <v>0</v>
      </c>
      <c r="D123" s="69">
        <f>D124</f>
        <v>0</v>
      </c>
    </row>
    <row r="124" spans="1:4" ht="15.75" hidden="1" x14ac:dyDescent="0.25">
      <c r="A124" s="15"/>
      <c r="B124" s="62">
        <v>7766</v>
      </c>
      <c r="C124" s="68"/>
      <c r="D124" s="68"/>
    </row>
    <row r="125" spans="1:4" ht="15.75" x14ac:dyDescent="0.25">
      <c r="A125" s="15"/>
      <c r="B125" s="59" t="s">
        <v>117</v>
      </c>
      <c r="C125" s="69">
        <f>C126+C127+C128+C129</f>
        <v>0</v>
      </c>
      <c r="D125" s="69">
        <f>D126+D127+D128+D129</f>
        <v>0</v>
      </c>
    </row>
    <row r="126" spans="1:4" ht="15.75" hidden="1" x14ac:dyDescent="0.25">
      <c r="A126" s="15"/>
      <c r="B126" s="62" t="s">
        <v>118</v>
      </c>
      <c r="C126" s="68"/>
      <c r="D126" s="68"/>
    </row>
    <row r="127" spans="1:4" ht="15.75" hidden="1" x14ac:dyDescent="0.25">
      <c r="A127" s="15"/>
      <c r="B127" s="62" t="s">
        <v>119</v>
      </c>
      <c r="C127" s="68"/>
      <c r="D127" s="68"/>
    </row>
    <row r="128" spans="1:4" ht="15.75" hidden="1" x14ac:dyDescent="0.25">
      <c r="A128" s="15"/>
      <c r="B128" s="62" t="s">
        <v>120</v>
      </c>
      <c r="C128" s="68"/>
      <c r="D128" s="68"/>
    </row>
    <row r="129" spans="1:4" ht="15.75" hidden="1" x14ac:dyDescent="0.25">
      <c r="A129" s="15"/>
      <c r="B129" s="62" t="s">
        <v>121</v>
      </c>
      <c r="C129" s="68"/>
      <c r="D129" s="68"/>
    </row>
    <row r="130" spans="1:4" ht="15.75" x14ac:dyDescent="0.25">
      <c r="A130" s="15"/>
      <c r="B130" s="85" t="s">
        <v>114</v>
      </c>
      <c r="C130" s="69">
        <f>C131+C134+C138+C140+C142</f>
        <v>943351355</v>
      </c>
      <c r="D130" s="69">
        <f>D131+D134+D138+D140+D142</f>
        <v>943351355</v>
      </c>
    </row>
    <row r="131" spans="1:4" ht="15.75" x14ac:dyDescent="0.25">
      <c r="A131" s="15"/>
      <c r="B131" s="59" t="s">
        <v>64</v>
      </c>
      <c r="C131" s="63">
        <f>C132+C133</f>
        <v>110026355</v>
      </c>
      <c r="D131" s="63">
        <f>D132+D133</f>
        <v>110026355</v>
      </c>
    </row>
    <row r="132" spans="1:4" ht="15.75" x14ac:dyDescent="0.25">
      <c r="A132" s="15"/>
      <c r="B132" s="62" t="s">
        <v>66</v>
      </c>
      <c r="C132" s="68">
        <v>2700000</v>
      </c>
      <c r="D132" s="68">
        <v>2700000</v>
      </c>
    </row>
    <row r="133" spans="1:4" ht="15.75" x14ac:dyDescent="0.25">
      <c r="A133" s="15"/>
      <c r="B133" s="62" t="s">
        <v>69</v>
      </c>
      <c r="C133" s="67">
        <v>107326355</v>
      </c>
      <c r="D133" s="67">
        <v>107326355</v>
      </c>
    </row>
    <row r="134" spans="1:4" ht="15.75" x14ac:dyDescent="0.25">
      <c r="A134" s="15"/>
      <c r="B134" s="86">
        <v>256.25</v>
      </c>
      <c r="C134" s="63">
        <f>SUM(C135:C137)</f>
        <v>0</v>
      </c>
      <c r="D134" s="63">
        <f>SUM(D135:D137)</f>
        <v>0</v>
      </c>
    </row>
    <row r="135" spans="1:4" ht="15.75" x14ac:dyDescent="0.25">
      <c r="A135" s="15"/>
      <c r="B135" s="62" t="s">
        <v>122</v>
      </c>
      <c r="C135" s="67"/>
      <c r="D135" s="67"/>
    </row>
    <row r="136" spans="1:4" ht="15.75" x14ac:dyDescent="0.25">
      <c r="A136" s="15"/>
      <c r="B136" s="62" t="s">
        <v>123</v>
      </c>
      <c r="C136" s="67"/>
      <c r="D136" s="67"/>
    </row>
    <row r="137" spans="1:4" ht="15.75" x14ac:dyDescent="0.25">
      <c r="A137" s="15"/>
      <c r="B137" s="62" t="s">
        <v>124</v>
      </c>
      <c r="C137" s="67"/>
      <c r="D137" s="67"/>
    </row>
    <row r="138" spans="1:4" ht="15.75" x14ac:dyDescent="0.25">
      <c r="A138" s="15"/>
      <c r="B138" s="59" t="s">
        <v>77</v>
      </c>
      <c r="C138" s="63">
        <f>SUM(C139:C139)</f>
        <v>418900000</v>
      </c>
      <c r="D138" s="63">
        <f>SUM(D139:D139)</f>
        <v>418900000</v>
      </c>
    </row>
    <row r="139" spans="1:4" ht="15.75" x14ac:dyDescent="0.25">
      <c r="A139" s="15"/>
      <c r="B139" s="62" t="s">
        <v>78</v>
      </c>
      <c r="C139" s="67">
        <v>418900000</v>
      </c>
      <c r="D139" s="67">
        <v>418900000</v>
      </c>
    </row>
    <row r="140" spans="1:4" ht="15.75" x14ac:dyDescent="0.25">
      <c r="A140" s="15"/>
      <c r="B140" s="59" t="s">
        <v>104</v>
      </c>
      <c r="C140" s="69">
        <f>C141</f>
        <v>0</v>
      </c>
      <c r="D140" s="69">
        <f>D141</f>
        <v>0</v>
      </c>
    </row>
    <row r="141" spans="1:4" ht="15.75" x14ac:dyDescent="0.25">
      <c r="A141" s="15"/>
      <c r="B141" s="62" t="s">
        <v>125</v>
      </c>
      <c r="C141" s="68">
        <v>0</v>
      </c>
      <c r="D141" s="68">
        <v>0</v>
      </c>
    </row>
    <row r="142" spans="1:4" ht="15.75" x14ac:dyDescent="0.25">
      <c r="A142" s="15"/>
      <c r="B142" s="59" t="s">
        <v>126</v>
      </c>
      <c r="C142" s="69">
        <f>C143</f>
        <v>414425000</v>
      </c>
      <c r="D142" s="69">
        <f>D143</f>
        <v>414425000</v>
      </c>
    </row>
    <row r="143" spans="1:4" ht="15.75" x14ac:dyDescent="0.25">
      <c r="A143" s="15"/>
      <c r="B143" s="62" t="s">
        <v>127</v>
      </c>
      <c r="C143" s="68">
        <v>414425000</v>
      </c>
      <c r="D143" s="68">
        <v>414425000</v>
      </c>
    </row>
    <row r="144" spans="1:4" ht="15.75" x14ac:dyDescent="0.25">
      <c r="A144" s="15"/>
      <c r="B144" s="85" t="s">
        <v>128</v>
      </c>
      <c r="C144" s="69">
        <f>C145+C147+C154+C159</f>
        <v>7100817</v>
      </c>
      <c r="D144" s="69">
        <f>D145+D147+D154+D159</f>
        <v>7100817</v>
      </c>
    </row>
    <row r="145" spans="1:4" ht="15.75" x14ac:dyDescent="0.25">
      <c r="A145" s="15"/>
      <c r="B145" s="59" t="s">
        <v>58</v>
      </c>
      <c r="C145" s="63">
        <f>SUM(C146:C146)</f>
        <v>4889203</v>
      </c>
      <c r="D145" s="63">
        <f>SUM(D146:D146)</f>
        <v>4889203</v>
      </c>
    </row>
    <row r="146" spans="1:4" ht="15.75" x14ac:dyDescent="0.25">
      <c r="A146" s="15"/>
      <c r="B146" s="74" t="s">
        <v>59</v>
      </c>
      <c r="C146" s="64">
        <v>4889203</v>
      </c>
      <c r="D146" s="64">
        <v>4889203</v>
      </c>
    </row>
    <row r="147" spans="1:4" ht="15.75" x14ac:dyDescent="0.25">
      <c r="A147" s="15"/>
      <c r="B147" s="59" t="s">
        <v>64</v>
      </c>
      <c r="C147" s="63">
        <f>SUM(C148:C153)</f>
        <v>2211614</v>
      </c>
      <c r="D147" s="63">
        <f>SUM(D148:D153)</f>
        <v>2211614</v>
      </c>
    </row>
    <row r="148" spans="1:4" ht="15.75" x14ac:dyDescent="0.25">
      <c r="A148" s="15"/>
      <c r="B148" s="62" t="s">
        <v>65</v>
      </c>
      <c r="C148" s="67">
        <v>0</v>
      </c>
      <c r="D148" s="67">
        <v>0</v>
      </c>
    </row>
    <row r="149" spans="1:4" ht="15.75" x14ac:dyDescent="0.25">
      <c r="A149" s="15"/>
      <c r="B149" s="62" t="s">
        <v>68</v>
      </c>
      <c r="C149" s="68">
        <v>0</v>
      </c>
      <c r="D149" s="68">
        <v>0</v>
      </c>
    </row>
    <row r="150" spans="1:4" ht="15.75" x14ac:dyDescent="0.25">
      <c r="A150" s="15"/>
      <c r="B150" s="62" t="s">
        <v>69</v>
      </c>
      <c r="C150" s="67">
        <v>1638840</v>
      </c>
      <c r="D150" s="67">
        <v>1638840</v>
      </c>
    </row>
    <row r="151" spans="1:4" ht="15.75" x14ac:dyDescent="0.25">
      <c r="A151" s="15"/>
      <c r="B151" s="62" t="s">
        <v>70</v>
      </c>
      <c r="C151" s="67">
        <v>0</v>
      </c>
      <c r="D151" s="67">
        <v>0</v>
      </c>
    </row>
    <row r="152" spans="1:4" ht="15.75" x14ac:dyDescent="0.25">
      <c r="A152" s="15"/>
      <c r="B152" s="62" t="s">
        <v>71</v>
      </c>
      <c r="C152" s="67">
        <v>572774</v>
      </c>
      <c r="D152" s="67">
        <v>572774</v>
      </c>
    </row>
    <row r="153" spans="1:4" ht="15.75" hidden="1" x14ac:dyDescent="0.25">
      <c r="A153" s="15"/>
      <c r="B153" s="62">
        <v>6149</v>
      </c>
      <c r="C153" s="68"/>
      <c r="D153" s="68"/>
    </row>
    <row r="154" spans="1:4" s="55" customFormat="1" ht="15.75" x14ac:dyDescent="0.25">
      <c r="A154" s="15"/>
      <c r="B154" s="59" t="s">
        <v>72</v>
      </c>
      <c r="C154" s="69">
        <f>SUM(C155:C158)</f>
        <v>0</v>
      </c>
      <c r="D154" s="69">
        <f>SUM(D155:D158)</f>
        <v>0</v>
      </c>
    </row>
    <row r="155" spans="1:4" ht="15.75" x14ac:dyDescent="0.25">
      <c r="A155" s="15"/>
      <c r="B155" s="60" t="s">
        <v>73</v>
      </c>
      <c r="C155" s="66">
        <v>0</v>
      </c>
      <c r="D155" s="66">
        <v>0</v>
      </c>
    </row>
    <row r="156" spans="1:4" ht="15.75" x14ac:dyDescent="0.25">
      <c r="A156" s="15"/>
      <c r="B156" s="60" t="s">
        <v>74</v>
      </c>
      <c r="C156" s="66"/>
      <c r="D156" s="66"/>
    </row>
    <row r="157" spans="1:4" ht="15.75" x14ac:dyDescent="0.25">
      <c r="A157" s="15"/>
      <c r="B157" s="60" t="s">
        <v>75</v>
      </c>
      <c r="C157" s="66"/>
      <c r="D157" s="66"/>
    </row>
    <row r="158" spans="1:4" ht="15.75" x14ac:dyDescent="0.25">
      <c r="A158" s="15"/>
      <c r="B158" s="60" t="s">
        <v>76</v>
      </c>
      <c r="C158" s="66"/>
      <c r="D158" s="66"/>
    </row>
    <row r="159" spans="1:4" ht="15.75" x14ac:dyDescent="0.25">
      <c r="A159" s="15"/>
      <c r="B159" s="59" t="s">
        <v>77</v>
      </c>
      <c r="C159" s="63">
        <f>SUM(C160:C160)</f>
        <v>0</v>
      </c>
      <c r="D159" s="63">
        <f>SUM(D160:D160)</f>
        <v>0</v>
      </c>
    </row>
    <row r="160" spans="1:4" ht="15.75" x14ac:dyDescent="0.25">
      <c r="A160" s="15"/>
      <c r="B160" s="62" t="s">
        <v>78</v>
      </c>
      <c r="C160" s="67">
        <v>0</v>
      </c>
      <c r="D160" s="67">
        <v>0</v>
      </c>
    </row>
    <row r="161" spans="1:6" ht="15.75" x14ac:dyDescent="0.25">
      <c r="A161" s="15"/>
      <c r="B161" s="85" t="s">
        <v>129</v>
      </c>
      <c r="C161" s="69">
        <f>C162</f>
        <v>1602700717</v>
      </c>
      <c r="D161" s="69">
        <f>D162</f>
        <v>1602700717</v>
      </c>
    </row>
    <row r="162" spans="1:6" ht="15.75" x14ac:dyDescent="0.25">
      <c r="A162" s="15"/>
      <c r="B162" s="59" t="s">
        <v>77</v>
      </c>
      <c r="C162" s="63">
        <f>SUM(C163:C164)</f>
        <v>1602700717</v>
      </c>
      <c r="D162" s="63">
        <f>SUM(D163:D164)</f>
        <v>1602700717</v>
      </c>
    </row>
    <row r="163" spans="1:6" ht="15.75" x14ac:dyDescent="0.25">
      <c r="A163" s="15"/>
      <c r="B163" s="62" t="s">
        <v>78</v>
      </c>
      <c r="C163" s="67">
        <v>1595561233</v>
      </c>
      <c r="D163" s="67">
        <v>1595561233</v>
      </c>
    </row>
    <row r="164" spans="1:6" ht="15.75" x14ac:dyDescent="0.25">
      <c r="A164" s="15"/>
      <c r="B164" s="62" t="s">
        <v>140</v>
      </c>
      <c r="C164" s="67">
        <v>7139484</v>
      </c>
      <c r="D164" s="67">
        <v>7139484</v>
      </c>
      <c r="E164" s="90"/>
      <c r="F164" s="90"/>
    </row>
    <row r="165" spans="1:6" ht="18.75" x14ac:dyDescent="0.3">
      <c r="B165" s="1"/>
      <c r="C165" s="108" t="s">
        <v>107</v>
      </c>
      <c r="D165" s="108"/>
      <c r="E165" s="91"/>
      <c r="F165" s="91"/>
    </row>
    <row r="166" spans="1:6" ht="18.75" x14ac:dyDescent="0.3">
      <c r="B166" s="73" t="s">
        <v>29</v>
      </c>
      <c r="C166" s="93" t="s">
        <v>18</v>
      </c>
      <c r="D166" s="93"/>
      <c r="E166" s="87"/>
      <c r="F166" s="87"/>
    </row>
    <row r="167" spans="1:6" ht="18.75" x14ac:dyDescent="0.3">
      <c r="B167" s="1"/>
      <c r="C167" s="1"/>
      <c r="D167" s="1"/>
      <c r="E167" s="1"/>
      <c r="F167" s="1"/>
    </row>
    <row r="168" spans="1:6" ht="18.75" x14ac:dyDescent="0.3">
      <c r="B168" s="1"/>
      <c r="C168" s="1"/>
      <c r="D168" s="1"/>
      <c r="E168" s="1"/>
      <c r="F168" s="1"/>
    </row>
    <row r="169" spans="1:6" ht="18.75" x14ac:dyDescent="0.3">
      <c r="B169" s="1" t="s">
        <v>52</v>
      </c>
      <c r="C169" s="1"/>
      <c r="D169" s="1"/>
      <c r="E169" s="1"/>
      <c r="F169" s="1"/>
    </row>
    <row r="170" spans="1:6" ht="18.75" x14ac:dyDescent="0.3">
      <c r="C170" s="1"/>
      <c r="D170" s="1"/>
      <c r="E170" s="1"/>
      <c r="F170" s="1"/>
    </row>
  </sheetData>
  <mergeCells count="8">
    <mergeCell ref="A7:D7"/>
    <mergeCell ref="C165:D165"/>
    <mergeCell ref="C166:D166"/>
    <mergeCell ref="A1:D1"/>
    <mergeCell ref="A2:B2"/>
    <mergeCell ref="A4:D4"/>
    <mergeCell ref="A5:D5"/>
    <mergeCell ref="A6:D6"/>
  </mergeCells>
  <pageMargins left="0.45" right="0.2" top="0.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45" workbookViewId="0">
      <selection activeCell="F164" sqref="F164"/>
    </sheetView>
  </sheetViews>
  <sheetFormatPr defaultRowHeight="15" x14ac:dyDescent="0.25"/>
  <cols>
    <col min="1" max="1" width="3.375" customWidth="1"/>
    <col min="2" max="2" width="45.75" customWidth="1"/>
    <col min="3" max="3" width="15.625" style="58" customWidth="1"/>
    <col min="4" max="4" width="22.25" style="58" customWidth="1"/>
    <col min="5" max="5" width="17.25" bestFit="1" customWidth="1"/>
    <col min="6" max="6" width="11.625" bestFit="1" customWidth="1"/>
    <col min="7" max="7" width="8.25" bestFit="1" customWidth="1"/>
  </cols>
  <sheetData>
    <row r="1" spans="1:8" ht="37.5" customHeight="1" x14ac:dyDescent="0.25">
      <c r="A1" s="104" t="s">
        <v>19</v>
      </c>
      <c r="B1" s="104"/>
      <c r="C1" s="104"/>
      <c r="D1" s="104"/>
      <c r="E1" s="12"/>
      <c r="F1" s="12"/>
      <c r="G1" s="12"/>
    </row>
    <row r="2" spans="1:8" ht="15.75" x14ac:dyDescent="0.25">
      <c r="A2" s="109" t="s">
        <v>49</v>
      </c>
      <c r="B2" s="109"/>
      <c r="C2" s="54"/>
      <c r="D2" s="55"/>
      <c r="E2" s="2"/>
      <c r="F2" s="2"/>
    </row>
    <row r="3" spans="1:8" ht="16.5" x14ac:dyDescent="0.25">
      <c r="A3" s="31" t="s">
        <v>28</v>
      </c>
      <c r="B3" s="31"/>
      <c r="C3" s="54"/>
      <c r="D3" s="55"/>
      <c r="E3" s="2"/>
      <c r="F3" s="2"/>
    </row>
    <row r="4" spans="1:8" ht="23.25" customHeight="1" x14ac:dyDescent="0.25">
      <c r="A4" s="106" t="s">
        <v>141</v>
      </c>
      <c r="B4" s="106"/>
      <c r="C4" s="106"/>
      <c r="D4" s="106"/>
      <c r="E4" s="13"/>
      <c r="F4" s="13"/>
      <c r="G4" s="13"/>
    </row>
    <row r="5" spans="1:8" s="1" customFormat="1" ht="18.75" hidden="1" x14ac:dyDescent="0.3">
      <c r="A5" s="110"/>
      <c r="B5" s="110"/>
      <c r="C5" s="110"/>
      <c r="D5" s="110"/>
      <c r="E5" s="8"/>
      <c r="F5" s="8"/>
      <c r="G5" s="8"/>
      <c r="H5" s="2"/>
    </row>
    <row r="6" spans="1:8" ht="15.75" x14ac:dyDescent="0.25">
      <c r="A6" s="94" t="s">
        <v>7</v>
      </c>
      <c r="B6" s="94"/>
      <c r="C6" s="94"/>
      <c r="D6" s="94"/>
      <c r="E6" s="9"/>
      <c r="F6" s="9"/>
      <c r="G6" s="9"/>
    </row>
    <row r="7" spans="1:8" ht="15.75" x14ac:dyDescent="0.25">
      <c r="A7" s="94" t="s">
        <v>10</v>
      </c>
      <c r="B7" s="94"/>
      <c r="C7" s="94"/>
      <c r="D7" s="94"/>
      <c r="E7" s="9"/>
      <c r="F7" s="9"/>
      <c r="G7" s="9"/>
    </row>
    <row r="8" spans="1:8" ht="15.75" x14ac:dyDescent="0.25">
      <c r="A8" s="2"/>
      <c r="B8" s="2"/>
      <c r="C8" s="56" t="s">
        <v>53</v>
      </c>
      <c r="D8" s="56"/>
      <c r="E8" s="32"/>
      <c r="F8" s="32"/>
      <c r="G8" s="32"/>
      <c r="H8" s="8"/>
    </row>
    <row r="9" spans="1:8" s="17" customFormat="1" ht="71.25" customHeight="1" x14ac:dyDescent="0.3">
      <c r="A9" s="16" t="s">
        <v>23</v>
      </c>
      <c r="B9" s="35" t="s">
        <v>22</v>
      </c>
      <c r="C9" s="57" t="s">
        <v>40</v>
      </c>
      <c r="D9" s="57" t="s">
        <v>41</v>
      </c>
    </row>
    <row r="10" spans="1:8" s="19" customFormat="1" ht="18" x14ac:dyDescent="0.3">
      <c r="A10" s="18" t="s">
        <v>0</v>
      </c>
      <c r="B10" s="36" t="s">
        <v>32</v>
      </c>
      <c r="C10" s="48"/>
      <c r="D10" s="29"/>
    </row>
    <row r="11" spans="1:8" s="19" customFormat="1" ht="18" x14ac:dyDescent="0.3">
      <c r="A11" s="18" t="s">
        <v>1</v>
      </c>
      <c r="B11" s="37" t="s">
        <v>2</v>
      </c>
      <c r="C11" s="49">
        <f>+C12+C17</f>
        <v>1052261566</v>
      </c>
      <c r="D11" s="49">
        <f>+D12+D17</f>
        <v>1052261566</v>
      </c>
    </row>
    <row r="12" spans="1:8" s="21" customFormat="1" ht="16.5" x14ac:dyDescent="0.25">
      <c r="A12" s="20">
        <v>1</v>
      </c>
      <c r="B12" s="38" t="s">
        <v>30</v>
      </c>
      <c r="C12" s="50">
        <f>C13+C14</f>
        <v>886908911</v>
      </c>
      <c r="D12" s="50">
        <f>D13+D14</f>
        <v>886908911</v>
      </c>
    </row>
    <row r="13" spans="1:8" s="19" customFormat="1" ht="17.25" x14ac:dyDescent="0.3">
      <c r="A13" s="22"/>
      <c r="B13" s="29" t="s">
        <v>26</v>
      </c>
      <c r="C13" s="51">
        <v>886908911</v>
      </c>
      <c r="D13" s="51">
        <v>886908911</v>
      </c>
    </row>
    <row r="14" spans="1:8" s="19" customFormat="1" ht="17.25" x14ac:dyDescent="0.3">
      <c r="A14" s="22"/>
      <c r="B14" s="29" t="s">
        <v>27</v>
      </c>
      <c r="C14" s="51">
        <v>0</v>
      </c>
      <c r="D14" s="51">
        <v>0</v>
      </c>
    </row>
    <row r="15" spans="1:8" s="21" customFormat="1" ht="16.5" x14ac:dyDescent="0.25">
      <c r="A15" s="20">
        <v>2</v>
      </c>
      <c r="B15" s="39" t="s">
        <v>31</v>
      </c>
      <c r="C15" s="50"/>
      <c r="D15" s="50"/>
    </row>
    <row r="16" spans="1:8" s="21" customFormat="1" ht="16.5" x14ac:dyDescent="0.25">
      <c r="A16" s="20">
        <v>3</v>
      </c>
      <c r="B16" s="38" t="s">
        <v>33</v>
      </c>
      <c r="C16" s="50"/>
      <c r="D16" s="50"/>
    </row>
    <row r="17" spans="1:5" s="21" customFormat="1" ht="16.5" x14ac:dyDescent="0.25">
      <c r="A17" s="20">
        <v>4</v>
      </c>
      <c r="B17" s="38" t="s">
        <v>34</v>
      </c>
      <c r="C17" s="50">
        <f>C18+C21+C24+C27+C30+C42+C33+C36+C39</f>
        <v>165352655</v>
      </c>
      <c r="D17" s="50">
        <f>D18+D21+D24+D27+D30+D42+D33+D36+D39</f>
        <v>165352655</v>
      </c>
      <c r="E17" s="83"/>
    </row>
    <row r="18" spans="1:5" s="25" customFormat="1" ht="16.5" hidden="1" x14ac:dyDescent="0.25">
      <c r="A18" s="23"/>
      <c r="B18" s="24" t="s">
        <v>51</v>
      </c>
      <c r="C18" s="52">
        <f>C19+C20</f>
        <v>0</v>
      </c>
      <c r="D18" s="52">
        <f>D19+D20</f>
        <v>0</v>
      </c>
    </row>
    <row r="19" spans="1:5" s="19" customFormat="1" ht="17.25" hidden="1" x14ac:dyDescent="0.3">
      <c r="A19" s="22"/>
      <c r="B19" s="29" t="s">
        <v>26</v>
      </c>
      <c r="C19" s="51"/>
      <c r="D19" s="51"/>
    </row>
    <row r="20" spans="1:5" s="19" customFormat="1" ht="17.25" hidden="1" x14ac:dyDescent="0.3">
      <c r="A20" s="22"/>
      <c r="B20" s="29" t="s">
        <v>27</v>
      </c>
      <c r="C20" s="51">
        <v>0</v>
      </c>
      <c r="D20" s="51">
        <v>0</v>
      </c>
    </row>
    <row r="21" spans="1:5" s="25" customFormat="1" ht="16.5" x14ac:dyDescent="0.25">
      <c r="A21" s="23"/>
      <c r="B21" s="24" t="s">
        <v>35</v>
      </c>
      <c r="C21" s="52">
        <f>C22+C23</f>
        <v>37178875</v>
      </c>
      <c r="D21" s="52">
        <f>D22+D23</f>
        <v>37178875</v>
      </c>
    </row>
    <row r="22" spans="1:5" s="19" customFormat="1" ht="17.25" x14ac:dyDescent="0.3">
      <c r="A22" s="22"/>
      <c r="B22" s="29" t="s">
        <v>26</v>
      </c>
      <c r="C22" s="51">
        <f>28770590+8408285</f>
        <v>37178875</v>
      </c>
      <c r="D22" s="51">
        <f>28770590+8408285</f>
        <v>37178875</v>
      </c>
    </row>
    <row r="23" spans="1:5" s="19" customFormat="1" ht="17.25" x14ac:dyDescent="0.3">
      <c r="A23" s="22"/>
      <c r="B23" s="29" t="s">
        <v>27</v>
      </c>
      <c r="C23" s="47">
        <v>0</v>
      </c>
      <c r="D23" s="47">
        <v>0</v>
      </c>
      <c r="E23" s="30"/>
    </row>
    <row r="24" spans="1:5" s="26" customFormat="1" ht="17.25" x14ac:dyDescent="0.3">
      <c r="A24" s="23"/>
      <c r="B24" s="24" t="s">
        <v>111</v>
      </c>
      <c r="C24" s="53">
        <f>C25+C26</f>
        <v>88860000</v>
      </c>
      <c r="D24" s="53">
        <f>D25+D26</f>
        <v>88860000</v>
      </c>
      <c r="E24" s="84"/>
    </row>
    <row r="25" spans="1:5" s="19" customFormat="1" ht="17.25" x14ac:dyDescent="0.3">
      <c r="A25" s="22"/>
      <c r="B25" s="29" t="s">
        <v>26</v>
      </c>
      <c r="C25" s="51">
        <v>88860000</v>
      </c>
      <c r="D25" s="51">
        <v>88860000</v>
      </c>
    </row>
    <row r="26" spans="1:5" s="19" customFormat="1" ht="17.25" x14ac:dyDescent="0.3">
      <c r="A26" s="22"/>
      <c r="B26" s="29" t="s">
        <v>27</v>
      </c>
      <c r="C26" s="51">
        <v>0</v>
      </c>
      <c r="D26" s="51">
        <v>0</v>
      </c>
    </row>
    <row r="27" spans="1:5" s="25" customFormat="1" ht="16.5" x14ac:dyDescent="0.25">
      <c r="A27" s="23"/>
      <c r="B27" s="24" t="s">
        <v>54</v>
      </c>
      <c r="C27" s="52">
        <f>C28+C29</f>
        <v>7738780</v>
      </c>
      <c r="D27" s="52">
        <f>D28+D29</f>
        <v>7738780</v>
      </c>
    </row>
    <row r="28" spans="1:5" s="19" customFormat="1" ht="17.25" x14ac:dyDescent="0.3">
      <c r="A28" s="22"/>
      <c r="B28" s="29" t="s">
        <v>26</v>
      </c>
      <c r="C28" s="51">
        <v>7738780</v>
      </c>
      <c r="D28" s="51">
        <v>7738780</v>
      </c>
    </row>
    <row r="29" spans="1:5" s="19" customFormat="1" ht="17.25" x14ac:dyDescent="0.3">
      <c r="A29" s="22"/>
      <c r="B29" s="29" t="s">
        <v>27</v>
      </c>
      <c r="C29" s="47">
        <v>0</v>
      </c>
      <c r="D29" s="47">
        <v>0</v>
      </c>
    </row>
    <row r="30" spans="1:5" s="26" customFormat="1" ht="17.25" x14ac:dyDescent="0.3">
      <c r="A30" s="27"/>
      <c r="B30" s="28" t="s">
        <v>55</v>
      </c>
      <c r="C30" s="53">
        <f>C31+C32</f>
        <v>31575000</v>
      </c>
      <c r="D30" s="53">
        <f>D31+D32</f>
        <v>31575000</v>
      </c>
    </row>
    <row r="31" spans="1:5" s="19" customFormat="1" ht="17.25" x14ac:dyDescent="0.3">
      <c r="A31" s="22"/>
      <c r="B31" s="29" t="s">
        <v>26</v>
      </c>
      <c r="C31" s="51">
        <v>4575000</v>
      </c>
      <c r="D31" s="51">
        <v>4575000</v>
      </c>
    </row>
    <row r="32" spans="1:5" s="19" customFormat="1" ht="17.25" x14ac:dyDescent="0.3">
      <c r="A32" s="22"/>
      <c r="B32" s="29" t="s">
        <v>27</v>
      </c>
      <c r="C32" s="51">
        <v>27000000</v>
      </c>
      <c r="D32" s="51">
        <v>27000000</v>
      </c>
    </row>
    <row r="33" spans="1:4" s="19" customFormat="1" ht="17.25" x14ac:dyDescent="0.3">
      <c r="A33" s="22"/>
      <c r="B33" s="40" t="s">
        <v>56</v>
      </c>
      <c r="C33" s="53">
        <f>C34+C35</f>
        <v>0</v>
      </c>
      <c r="D33" s="53">
        <f>D34+D35</f>
        <v>0</v>
      </c>
    </row>
    <row r="34" spans="1:4" s="19" customFormat="1" ht="17.25" x14ac:dyDescent="0.3">
      <c r="A34" s="22"/>
      <c r="B34" s="29" t="s">
        <v>26</v>
      </c>
      <c r="C34" s="51"/>
      <c r="D34" s="51"/>
    </row>
    <row r="35" spans="1:4" s="19" customFormat="1" ht="17.25" x14ac:dyDescent="0.3">
      <c r="A35" s="22"/>
      <c r="B35" s="29" t="s">
        <v>27</v>
      </c>
      <c r="C35" s="51"/>
      <c r="D35" s="51"/>
    </row>
    <row r="36" spans="1:4" s="19" customFormat="1" ht="17.25" hidden="1" x14ac:dyDescent="0.3">
      <c r="A36" s="22"/>
      <c r="B36" s="40" t="s">
        <v>36</v>
      </c>
      <c r="C36" s="53">
        <f>C37+C38</f>
        <v>0</v>
      </c>
      <c r="D36" s="53">
        <f>D37+D38</f>
        <v>0</v>
      </c>
    </row>
    <row r="37" spans="1:4" s="19" customFormat="1" ht="17.25" hidden="1" x14ac:dyDescent="0.3">
      <c r="A37" s="22"/>
      <c r="B37" s="29" t="s">
        <v>26</v>
      </c>
      <c r="C37" s="51"/>
      <c r="D37" s="51"/>
    </row>
    <row r="38" spans="1:4" s="19" customFormat="1" ht="17.25" hidden="1" x14ac:dyDescent="0.3">
      <c r="A38" s="22"/>
      <c r="B38" s="29" t="s">
        <v>27</v>
      </c>
      <c r="C38" s="51"/>
      <c r="D38" s="51"/>
    </row>
    <row r="39" spans="1:4" s="19" customFormat="1" ht="17.25" hidden="1" x14ac:dyDescent="0.3">
      <c r="A39" s="22"/>
      <c r="B39" s="40"/>
      <c r="C39" s="53"/>
      <c r="D39" s="53"/>
    </row>
    <row r="40" spans="1:4" s="19" customFormat="1" ht="17.25" hidden="1" x14ac:dyDescent="0.3">
      <c r="A40" s="22"/>
      <c r="B40" s="29"/>
      <c r="C40" s="51"/>
      <c r="D40" s="51"/>
    </row>
    <row r="41" spans="1:4" s="19" customFormat="1" ht="17.25" hidden="1" x14ac:dyDescent="0.3">
      <c r="A41" s="22"/>
      <c r="B41" s="29"/>
      <c r="C41" s="51"/>
      <c r="D41" s="51"/>
    </row>
    <row r="42" spans="1:4" s="25" customFormat="1" ht="16.5" hidden="1" x14ac:dyDescent="0.25">
      <c r="A42" s="23"/>
      <c r="B42" s="24"/>
      <c r="C42" s="52">
        <f>C43+C44</f>
        <v>0</v>
      </c>
      <c r="D42" s="52">
        <f>D43+D44</f>
        <v>0</v>
      </c>
    </row>
    <row r="43" spans="1:4" s="19" customFormat="1" ht="17.25" hidden="1" x14ac:dyDescent="0.3">
      <c r="A43" s="22"/>
      <c r="B43" s="29" t="s">
        <v>26</v>
      </c>
      <c r="C43" s="48"/>
      <c r="D43" s="48"/>
    </row>
    <row r="44" spans="1:4" s="19" customFormat="1" ht="17.25" hidden="1" x14ac:dyDescent="0.3">
      <c r="A44" s="22"/>
      <c r="B44" s="29" t="s">
        <v>27</v>
      </c>
      <c r="C44" s="48"/>
      <c r="D44" s="48"/>
    </row>
    <row r="45" spans="1:4" s="19" customFormat="1" ht="18" x14ac:dyDescent="0.3">
      <c r="A45" s="18" t="s">
        <v>3</v>
      </c>
      <c r="B45" s="37" t="s">
        <v>4</v>
      </c>
      <c r="C45" s="48">
        <v>0</v>
      </c>
      <c r="D45" s="48">
        <v>0</v>
      </c>
    </row>
    <row r="46" spans="1:4" s="19" customFormat="1" ht="17.25" x14ac:dyDescent="0.3">
      <c r="A46" s="22">
        <v>1</v>
      </c>
      <c r="B46" s="29" t="s">
        <v>42</v>
      </c>
      <c r="C46" s="48"/>
      <c r="D46" s="48"/>
    </row>
    <row r="47" spans="1:4" s="19" customFormat="1" ht="17.25" x14ac:dyDescent="0.3">
      <c r="A47" s="22">
        <v>2</v>
      </c>
      <c r="B47" s="72" t="s">
        <v>31</v>
      </c>
      <c r="C47" s="48"/>
      <c r="D47" s="48"/>
    </row>
    <row r="48" spans="1:4" s="19" customFormat="1" ht="17.25" x14ac:dyDescent="0.3">
      <c r="A48" s="22">
        <v>3</v>
      </c>
      <c r="B48" s="29" t="s">
        <v>43</v>
      </c>
      <c r="C48" s="48"/>
      <c r="D48" s="48"/>
    </row>
    <row r="49" spans="1:6" s="19" customFormat="1" ht="18" x14ac:dyDescent="0.3">
      <c r="A49" s="18" t="s">
        <v>5</v>
      </c>
      <c r="B49" s="37" t="s">
        <v>25</v>
      </c>
      <c r="C49" s="49">
        <f>+C50+C51</f>
        <v>27000000</v>
      </c>
      <c r="D49" s="49">
        <f>+D50+D51</f>
        <v>27000000</v>
      </c>
    </row>
    <row r="50" spans="1:6" s="21" customFormat="1" ht="16.5" x14ac:dyDescent="0.25">
      <c r="A50" s="20">
        <v>1</v>
      </c>
      <c r="B50" s="38" t="s">
        <v>42</v>
      </c>
      <c r="C50" s="50">
        <f>C14</f>
        <v>0</v>
      </c>
      <c r="D50" s="50">
        <f>D14</f>
        <v>0</v>
      </c>
    </row>
    <row r="51" spans="1:6" s="21" customFormat="1" ht="16.5" x14ac:dyDescent="0.25">
      <c r="A51" s="20">
        <v>2</v>
      </c>
      <c r="B51" s="38" t="s">
        <v>43</v>
      </c>
      <c r="C51" s="50">
        <f>SUM(C52:C59)</f>
        <v>27000000</v>
      </c>
      <c r="D51" s="50">
        <f>SUM(D52:D59)</f>
        <v>27000000</v>
      </c>
    </row>
    <row r="52" spans="1:6" s="19" customFormat="1" ht="17.25" x14ac:dyDescent="0.3">
      <c r="A52" s="22"/>
      <c r="B52" s="14" t="s">
        <v>24</v>
      </c>
      <c r="C52" s="48">
        <f>C23</f>
        <v>0</v>
      </c>
      <c r="D52" s="48">
        <f>D23</f>
        <v>0</v>
      </c>
    </row>
    <row r="53" spans="1:6" s="19" customFormat="1" ht="17.25" x14ac:dyDescent="0.3">
      <c r="A53" s="22"/>
      <c r="B53" s="14" t="s">
        <v>112</v>
      </c>
      <c r="C53" s="48">
        <f>C26</f>
        <v>0</v>
      </c>
      <c r="D53" s="48">
        <f>D26</f>
        <v>0</v>
      </c>
    </row>
    <row r="54" spans="1:6" s="19" customFormat="1" ht="17.25" x14ac:dyDescent="0.3">
      <c r="A54" s="22"/>
      <c r="B54" s="14" t="s">
        <v>37</v>
      </c>
      <c r="C54" s="48">
        <f>C29</f>
        <v>0</v>
      </c>
      <c r="D54" s="48">
        <f>D29</f>
        <v>0</v>
      </c>
    </row>
    <row r="55" spans="1:6" s="19" customFormat="1" ht="17.25" x14ac:dyDescent="0.3">
      <c r="A55" s="22"/>
      <c r="B55" s="14" t="s">
        <v>50</v>
      </c>
      <c r="C55" s="48">
        <f>C32</f>
        <v>27000000</v>
      </c>
      <c r="D55" s="48">
        <f>D32</f>
        <v>27000000</v>
      </c>
    </row>
    <row r="56" spans="1:6" s="19" customFormat="1" ht="17.25" x14ac:dyDescent="0.3">
      <c r="A56" s="22"/>
      <c r="B56" s="14" t="s">
        <v>57</v>
      </c>
      <c r="C56" s="48">
        <f>C35</f>
        <v>0</v>
      </c>
      <c r="D56" s="48">
        <f>D35</f>
        <v>0</v>
      </c>
    </row>
    <row r="57" spans="1:6" s="19" customFormat="1" ht="17.25" hidden="1" x14ac:dyDescent="0.3">
      <c r="A57" s="22"/>
      <c r="B57" s="14" t="s">
        <v>37</v>
      </c>
      <c r="C57" s="48">
        <f>+C42</f>
        <v>0</v>
      </c>
      <c r="D57" s="48">
        <f>+D42</f>
        <v>0</v>
      </c>
    </row>
    <row r="58" spans="1:6" s="19" customFormat="1" ht="17.25" hidden="1" x14ac:dyDescent="0.3">
      <c r="A58" s="22"/>
      <c r="B58" s="14" t="s">
        <v>38</v>
      </c>
      <c r="C58" s="48"/>
      <c r="D58" s="48"/>
    </row>
    <row r="59" spans="1:6" s="19" customFormat="1" ht="17.25" hidden="1" x14ac:dyDescent="0.3">
      <c r="A59" s="22"/>
      <c r="B59" s="14" t="s">
        <v>39</v>
      </c>
      <c r="C59" s="48">
        <f>+C36</f>
        <v>0</v>
      </c>
      <c r="D59" s="48">
        <f>+D36</f>
        <v>0</v>
      </c>
    </row>
    <row r="60" spans="1:6" s="19" customFormat="1" ht="18" x14ac:dyDescent="0.3">
      <c r="A60" s="18" t="s">
        <v>6</v>
      </c>
      <c r="B60" s="36" t="s">
        <v>44</v>
      </c>
      <c r="C60" s="49">
        <f>C61+C130+C144+C161</f>
        <v>4156891281</v>
      </c>
      <c r="D60" s="49">
        <f>D61+D130+D144+D161</f>
        <v>4156891281</v>
      </c>
      <c r="E60" s="30"/>
      <c r="F60" s="30"/>
    </row>
    <row r="61" spans="1:6" s="19" customFormat="1" ht="18" x14ac:dyDescent="0.3">
      <c r="A61" s="18"/>
      <c r="B61" s="85" t="s">
        <v>113</v>
      </c>
      <c r="C61" s="49">
        <f>C63+C69+C82+C87+C89+C93+C97+C103+C106+C110+C115+C121+C123+C125+C114</f>
        <v>2565508818</v>
      </c>
      <c r="D61" s="49">
        <f>D63+D69+D82+D87+D89+D93+D97+D103+D106+D110+D115+D121+D123+D125+D114</f>
        <v>2565508818</v>
      </c>
      <c r="E61" s="30"/>
      <c r="F61" s="30"/>
    </row>
    <row r="62" spans="1:6" s="19" customFormat="1" ht="17.25" x14ac:dyDescent="0.3">
      <c r="A62" s="22"/>
      <c r="B62" s="37" t="s">
        <v>48</v>
      </c>
      <c r="C62" s="48"/>
      <c r="D62" s="48"/>
    </row>
    <row r="63" spans="1:6" s="33" customFormat="1" ht="15.75" x14ac:dyDescent="0.25">
      <c r="A63" s="70"/>
      <c r="B63" s="59" t="s">
        <v>58</v>
      </c>
      <c r="C63" s="63">
        <f>SUM(C64:C65)</f>
        <v>1335820935</v>
      </c>
      <c r="D63" s="63">
        <f>SUM(D64:D65)</f>
        <v>1335820935</v>
      </c>
    </row>
    <row r="64" spans="1:6" s="33" customFormat="1" ht="15.75" x14ac:dyDescent="0.25">
      <c r="A64" s="70"/>
      <c r="B64" s="74" t="s">
        <v>59</v>
      </c>
      <c r="C64" s="64">
        <v>1335820935</v>
      </c>
      <c r="D64" s="64">
        <v>1335820935</v>
      </c>
    </row>
    <row r="65" spans="1:4" s="34" customFormat="1" ht="15.75" hidden="1" x14ac:dyDescent="0.25">
      <c r="A65" s="71"/>
      <c r="B65" s="75" t="s">
        <v>60</v>
      </c>
      <c r="C65" s="64">
        <v>0</v>
      </c>
      <c r="D65" s="64">
        <v>0</v>
      </c>
    </row>
    <row r="66" spans="1:4" s="33" customFormat="1" ht="15.75" hidden="1" x14ac:dyDescent="0.25">
      <c r="A66" s="70"/>
      <c r="B66" s="61" t="s">
        <v>61</v>
      </c>
      <c r="C66" s="65">
        <f>C67+C68</f>
        <v>0</v>
      </c>
      <c r="D66" s="65">
        <f>D67+D68</f>
        <v>0</v>
      </c>
    </row>
    <row r="67" spans="1:4" s="33" customFormat="1" ht="15.75" hidden="1" x14ac:dyDescent="0.25">
      <c r="A67" s="70"/>
      <c r="B67" s="60" t="s">
        <v>62</v>
      </c>
      <c r="C67" s="64"/>
      <c r="D67" s="64"/>
    </row>
    <row r="68" spans="1:4" ht="15.75" hidden="1" x14ac:dyDescent="0.25">
      <c r="A68" s="15"/>
      <c r="B68" s="60" t="s">
        <v>63</v>
      </c>
      <c r="C68" s="66"/>
      <c r="D68" s="66"/>
    </row>
    <row r="69" spans="1:4" ht="15.75" x14ac:dyDescent="0.25">
      <c r="A69" s="15"/>
      <c r="B69" s="59" t="s">
        <v>64</v>
      </c>
      <c r="C69" s="63">
        <f>SUM(C70:C76)</f>
        <v>701670733</v>
      </c>
      <c r="D69" s="63">
        <f>SUM(D70:D76)</f>
        <v>701670733</v>
      </c>
    </row>
    <row r="70" spans="1:4" ht="15.75" x14ac:dyDescent="0.25">
      <c r="A70" s="15"/>
      <c r="B70" s="62" t="s">
        <v>65</v>
      </c>
      <c r="C70" s="67">
        <v>16762503</v>
      </c>
      <c r="D70" s="67">
        <v>16762503</v>
      </c>
    </row>
    <row r="71" spans="1:4" ht="15.75" x14ac:dyDescent="0.25">
      <c r="A71" s="15"/>
      <c r="B71" s="62" t="s">
        <v>67</v>
      </c>
      <c r="C71" s="68">
        <v>0</v>
      </c>
      <c r="D71" s="68">
        <v>0</v>
      </c>
    </row>
    <row r="72" spans="1:4" ht="15.75" x14ac:dyDescent="0.25">
      <c r="A72" s="15"/>
      <c r="B72" s="62" t="s">
        <v>68</v>
      </c>
      <c r="C72" s="68">
        <v>1528000</v>
      </c>
      <c r="D72" s="68">
        <v>1528000</v>
      </c>
    </row>
    <row r="73" spans="1:4" ht="15.75" x14ac:dyDescent="0.25">
      <c r="A73" s="15"/>
      <c r="B73" s="62" t="s">
        <v>69</v>
      </c>
      <c r="C73" s="67">
        <v>398051355</v>
      </c>
      <c r="D73" s="67">
        <v>398051355</v>
      </c>
    </row>
    <row r="74" spans="1:4" ht="15.75" x14ac:dyDescent="0.25">
      <c r="A74" s="15"/>
      <c r="B74" s="62" t="s">
        <v>70</v>
      </c>
      <c r="C74" s="67">
        <v>3129000</v>
      </c>
      <c r="D74" s="67">
        <v>3129000</v>
      </c>
    </row>
    <row r="75" spans="1:4" ht="15.75" x14ac:dyDescent="0.25">
      <c r="A75" s="15"/>
      <c r="B75" s="62" t="s">
        <v>71</v>
      </c>
      <c r="C75" s="67">
        <v>282199875</v>
      </c>
      <c r="D75" s="67">
        <v>282199875</v>
      </c>
    </row>
    <row r="76" spans="1:4" ht="15.75" hidden="1" x14ac:dyDescent="0.25">
      <c r="A76" s="15"/>
      <c r="B76" s="62">
        <v>6149</v>
      </c>
      <c r="C76" s="68"/>
      <c r="D76" s="68"/>
    </row>
    <row r="77" spans="1:4" ht="15.75" hidden="1" x14ac:dyDescent="0.25">
      <c r="A77" s="15"/>
      <c r="B77" s="59">
        <v>6200</v>
      </c>
      <c r="C77" s="68" t="s">
        <v>47</v>
      </c>
      <c r="D77" s="68" t="s">
        <v>47</v>
      </c>
    </row>
    <row r="78" spans="1:4" ht="15.75" hidden="1" x14ac:dyDescent="0.25">
      <c r="A78" s="15"/>
      <c r="B78" s="62">
        <v>6201</v>
      </c>
      <c r="C78" s="68" t="s">
        <v>47</v>
      </c>
      <c r="D78" s="68" t="s">
        <v>47</v>
      </c>
    </row>
    <row r="79" spans="1:4" ht="15.75" hidden="1" x14ac:dyDescent="0.25">
      <c r="A79" s="15"/>
      <c r="B79" s="59">
        <v>6250</v>
      </c>
      <c r="C79" s="68" t="s">
        <v>47</v>
      </c>
      <c r="D79" s="68" t="s">
        <v>47</v>
      </c>
    </row>
    <row r="80" spans="1:4" ht="15.75" hidden="1" x14ac:dyDescent="0.25">
      <c r="A80" s="15"/>
      <c r="B80" s="62">
        <v>6256</v>
      </c>
      <c r="C80" s="68" t="s">
        <v>47</v>
      </c>
      <c r="D80" s="68" t="s">
        <v>47</v>
      </c>
    </row>
    <row r="81" spans="1:4" ht="15.75" hidden="1" x14ac:dyDescent="0.25">
      <c r="A81" s="15"/>
      <c r="B81" s="62">
        <v>6299</v>
      </c>
      <c r="C81" s="68" t="s">
        <v>47</v>
      </c>
      <c r="D81" s="68" t="s">
        <v>47</v>
      </c>
    </row>
    <row r="82" spans="1:4" ht="15.75" x14ac:dyDescent="0.25">
      <c r="A82" s="15"/>
      <c r="B82" s="59" t="s">
        <v>72</v>
      </c>
      <c r="C82" s="69">
        <f>SUM(C83:C86)</f>
        <v>391371972</v>
      </c>
      <c r="D82" s="69">
        <f>SUM(D83:D86)</f>
        <v>391371972</v>
      </c>
    </row>
    <row r="83" spans="1:4" ht="15.75" x14ac:dyDescent="0.25">
      <c r="A83" s="15"/>
      <c r="B83" s="60" t="s">
        <v>73</v>
      </c>
      <c r="C83" s="66">
        <v>291518627</v>
      </c>
      <c r="D83" s="66">
        <v>291518627</v>
      </c>
    </row>
    <row r="84" spans="1:4" ht="15.75" x14ac:dyDescent="0.25">
      <c r="A84" s="15"/>
      <c r="B84" s="60" t="s">
        <v>74</v>
      </c>
      <c r="C84" s="66">
        <v>49974621</v>
      </c>
      <c r="D84" s="66">
        <v>49974621</v>
      </c>
    </row>
    <row r="85" spans="1:4" ht="15.75" x14ac:dyDescent="0.25">
      <c r="A85" s="15"/>
      <c r="B85" s="60" t="s">
        <v>75</v>
      </c>
      <c r="C85" s="66">
        <v>33220517</v>
      </c>
      <c r="D85" s="66">
        <v>33220517</v>
      </c>
    </row>
    <row r="86" spans="1:4" ht="15.75" x14ac:dyDescent="0.25">
      <c r="A86" s="15"/>
      <c r="B86" s="60" t="s">
        <v>76</v>
      </c>
      <c r="C86" s="66">
        <v>16658207</v>
      </c>
      <c r="D86" s="66">
        <v>16658207</v>
      </c>
    </row>
    <row r="87" spans="1:4" ht="15.75" x14ac:dyDescent="0.25">
      <c r="A87" s="15"/>
      <c r="B87" s="59" t="s">
        <v>77</v>
      </c>
      <c r="C87" s="63">
        <f>SUM(C88:C88)</f>
        <v>0</v>
      </c>
      <c r="D87" s="63">
        <f>SUM(D88:D88)</f>
        <v>0</v>
      </c>
    </row>
    <row r="88" spans="1:4" ht="15.75" x14ac:dyDescent="0.25">
      <c r="A88" s="15"/>
      <c r="B88" s="62" t="s">
        <v>78</v>
      </c>
      <c r="C88" s="67">
        <v>0</v>
      </c>
      <c r="D88" s="67">
        <v>0</v>
      </c>
    </row>
    <row r="89" spans="1:4" ht="15.75" x14ac:dyDescent="0.25">
      <c r="A89" s="15"/>
      <c r="B89" s="59" t="s">
        <v>79</v>
      </c>
      <c r="C89" s="63">
        <f>C90+C91+C92</f>
        <v>15759531</v>
      </c>
      <c r="D89" s="63">
        <f>D90+D91+D92</f>
        <v>15759531</v>
      </c>
    </row>
    <row r="90" spans="1:4" ht="18.75" customHeight="1" x14ac:dyDescent="0.25">
      <c r="A90" s="15"/>
      <c r="B90" s="62" t="s">
        <v>80</v>
      </c>
      <c r="C90" s="67">
        <v>15609381</v>
      </c>
      <c r="D90" s="67">
        <v>15609381</v>
      </c>
    </row>
    <row r="91" spans="1:4" ht="15.75" x14ac:dyDescent="0.25">
      <c r="A91" s="15"/>
      <c r="B91" s="62" t="s">
        <v>81</v>
      </c>
      <c r="C91" s="68">
        <v>150150</v>
      </c>
      <c r="D91" s="68">
        <v>150150</v>
      </c>
    </row>
    <row r="92" spans="1:4" ht="15.75" x14ac:dyDescent="0.25">
      <c r="A92" s="15"/>
      <c r="B92" s="62" t="s">
        <v>115</v>
      </c>
      <c r="C92" s="68">
        <v>0</v>
      </c>
      <c r="D92" s="68">
        <v>0</v>
      </c>
    </row>
    <row r="93" spans="1:4" ht="15.75" x14ac:dyDescent="0.25">
      <c r="A93" s="15"/>
      <c r="B93" s="59" t="s">
        <v>82</v>
      </c>
      <c r="C93" s="69">
        <f>SUM(C94:C96)</f>
        <v>28604400</v>
      </c>
      <c r="D93" s="69">
        <f>SUM(D94:D96)</f>
        <v>28604400</v>
      </c>
    </row>
    <row r="94" spans="1:4" ht="15.75" x14ac:dyDescent="0.25">
      <c r="A94" s="15"/>
      <c r="B94" s="62" t="s">
        <v>83</v>
      </c>
      <c r="C94" s="68">
        <v>10700000</v>
      </c>
      <c r="D94" s="68">
        <v>10700000</v>
      </c>
    </row>
    <row r="95" spans="1:4" ht="15.75" x14ac:dyDescent="0.25">
      <c r="A95" s="15"/>
      <c r="B95" s="62" t="s">
        <v>84</v>
      </c>
      <c r="C95" s="68">
        <v>0</v>
      </c>
      <c r="D95" s="68">
        <v>0</v>
      </c>
    </row>
    <row r="96" spans="1:4" ht="15.75" x14ac:dyDescent="0.25">
      <c r="A96" s="15"/>
      <c r="B96" s="62" t="s">
        <v>85</v>
      </c>
      <c r="C96" s="68">
        <v>17904400</v>
      </c>
      <c r="D96" s="68">
        <v>17904400</v>
      </c>
    </row>
    <row r="97" spans="1:4" ht="15.75" x14ac:dyDescent="0.25">
      <c r="A97" s="15"/>
      <c r="B97" s="59" t="s">
        <v>86</v>
      </c>
      <c r="C97" s="63">
        <f>SUM(C98:C102)</f>
        <v>9682245</v>
      </c>
      <c r="D97" s="63">
        <f>SUM(D98:D102)</f>
        <v>9682245</v>
      </c>
    </row>
    <row r="98" spans="1:4" ht="15.75" x14ac:dyDescent="0.25">
      <c r="A98" s="15"/>
      <c r="B98" s="62" t="s">
        <v>87</v>
      </c>
      <c r="C98" s="67">
        <v>142245</v>
      </c>
      <c r="D98" s="67">
        <v>142245</v>
      </c>
    </row>
    <row r="99" spans="1:4" ht="15.75" x14ac:dyDescent="0.25">
      <c r="A99" s="15"/>
      <c r="B99" s="62" t="s">
        <v>88</v>
      </c>
      <c r="C99" s="67">
        <v>0</v>
      </c>
      <c r="D99" s="67">
        <v>0</v>
      </c>
    </row>
    <row r="100" spans="1:4" ht="15.75" hidden="1" x14ac:dyDescent="0.25">
      <c r="A100" s="15"/>
      <c r="B100" s="62">
        <v>6612</v>
      </c>
      <c r="C100" s="68"/>
      <c r="D100" s="68"/>
    </row>
    <row r="101" spans="1:4" ht="15.75" x14ac:dyDescent="0.25">
      <c r="A101" s="15"/>
      <c r="B101" s="62" t="s">
        <v>89</v>
      </c>
      <c r="C101" s="67">
        <v>3450000</v>
      </c>
      <c r="D101" s="67">
        <v>3450000</v>
      </c>
    </row>
    <row r="102" spans="1:4" ht="15.75" x14ac:dyDescent="0.25">
      <c r="A102" s="15"/>
      <c r="B102" s="62" t="s">
        <v>90</v>
      </c>
      <c r="C102" s="68">
        <v>6090000</v>
      </c>
      <c r="D102" s="68">
        <v>6090000</v>
      </c>
    </row>
    <row r="103" spans="1:4" ht="15.75" x14ac:dyDescent="0.25">
      <c r="A103" s="15"/>
      <c r="B103" s="59" t="s">
        <v>91</v>
      </c>
      <c r="C103" s="63">
        <f>C105+C104</f>
        <v>11400000</v>
      </c>
      <c r="D103" s="63">
        <f>D105+D104</f>
        <v>11400000</v>
      </c>
    </row>
    <row r="104" spans="1:4" ht="15.75" x14ac:dyDescent="0.25">
      <c r="A104" s="15"/>
      <c r="B104" s="62" t="s">
        <v>92</v>
      </c>
      <c r="C104" s="68">
        <v>0</v>
      </c>
      <c r="D104" s="68">
        <v>0</v>
      </c>
    </row>
    <row r="105" spans="1:4" ht="15.75" x14ac:dyDescent="0.25">
      <c r="A105" s="15"/>
      <c r="B105" s="62" t="s">
        <v>93</v>
      </c>
      <c r="C105" s="67">
        <v>11400000</v>
      </c>
      <c r="D105" s="67">
        <v>11400000</v>
      </c>
    </row>
    <row r="106" spans="1:4" ht="15.75" x14ac:dyDescent="0.25">
      <c r="A106" s="15"/>
      <c r="B106" s="59" t="s">
        <v>94</v>
      </c>
      <c r="C106" s="63">
        <f>C107+C109+C108</f>
        <v>47340000</v>
      </c>
      <c r="D106" s="63">
        <f>D107+D109+D108</f>
        <v>47340000</v>
      </c>
    </row>
    <row r="107" spans="1:4" ht="15.75" x14ac:dyDescent="0.25">
      <c r="A107" s="15"/>
      <c r="B107" s="62" t="s">
        <v>95</v>
      </c>
      <c r="C107" s="67">
        <v>47340000</v>
      </c>
      <c r="D107" s="67">
        <v>47340000</v>
      </c>
    </row>
    <row r="108" spans="1:4" ht="15.75" x14ac:dyDescent="0.25">
      <c r="A108" s="15"/>
      <c r="B108" s="62" t="s">
        <v>96</v>
      </c>
      <c r="C108" s="68">
        <v>0</v>
      </c>
      <c r="D108" s="68">
        <v>0</v>
      </c>
    </row>
    <row r="109" spans="1:4" ht="15.75" x14ac:dyDescent="0.25">
      <c r="A109" s="15"/>
      <c r="B109" s="62" t="s">
        <v>97</v>
      </c>
      <c r="C109" s="68">
        <v>0</v>
      </c>
      <c r="D109" s="68">
        <v>0</v>
      </c>
    </row>
    <row r="110" spans="1:4" ht="15.75" x14ac:dyDescent="0.25">
      <c r="A110" s="15"/>
      <c r="B110" s="59" t="s">
        <v>104</v>
      </c>
      <c r="C110" s="69">
        <f>C111+C113+C112</f>
        <v>5650000</v>
      </c>
      <c r="D110" s="69">
        <f>D111+D113+D112</f>
        <v>5650000</v>
      </c>
    </row>
    <row r="111" spans="1:4" ht="15.75" x14ac:dyDescent="0.25">
      <c r="A111" s="15"/>
      <c r="B111" s="62" t="s">
        <v>105</v>
      </c>
      <c r="C111" s="68">
        <v>5650000</v>
      </c>
      <c r="D111" s="68">
        <v>5650000</v>
      </c>
    </row>
    <row r="112" spans="1:4" ht="15.75" x14ac:dyDescent="0.25">
      <c r="A112" s="15"/>
      <c r="B112" s="62" t="s">
        <v>116</v>
      </c>
      <c r="C112" s="68">
        <v>0</v>
      </c>
      <c r="D112" s="68">
        <v>0</v>
      </c>
    </row>
    <row r="113" spans="1:4" ht="15.75" x14ac:dyDescent="0.25">
      <c r="A113" s="15"/>
      <c r="B113" s="62" t="s">
        <v>106</v>
      </c>
      <c r="C113" s="68">
        <v>0</v>
      </c>
      <c r="D113" s="68">
        <v>0</v>
      </c>
    </row>
    <row r="114" spans="1:4" ht="15.75" x14ac:dyDescent="0.25">
      <c r="A114" s="15"/>
      <c r="B114" s="62" t="s">
        <v>138</v>
      </c>
      <c r="C114" s="68">
        <v>0</v>
      </c>
      <c r="D114" s="68">
        <v>0</v>
      </c>
    </row>
    <row r="115" spans="1:4" ht="15.75" x14ac:dyDescent="0.25">
      <c r="A115" s="15"/>
      <c r="B115" s="59" t="s">
        <v>98</v>
      </c>
      <c r="C115" s="69">
        <f>SUM(C116:C120)</f>
        <v>15919002</v>
      </c>
      <c r="D115" s="69">
        <f>SUM(D116:D120)</f>
        <v>15919002</v>
      </c>
    </row>
    <row r="116" spans="1:4" ht="15.75" x14ac:dyDescent="0.25">
      <c r="A116" s="15"/>
      <c r="B116" s="62" t="s">
        <v>99</v>
      </c>
      <c r="C116" s="68">
        <v>4819002</v>
      </c>
      <c r="D116" s="68">
        <v>4819002</v>
      </c>
    </row>
    <row r="117" spans="1:4" ht="15.75" hidden="1" x14ac:dyDescent="0.25">
      <c r="A117" s="15"/>
      <c r="B117" s="62">
        <v>7003</v>
      </c>
      <c r="C117" s="68"/>
      <c r="D117" s="68"/>
    </row>
    <row r="118" spans="1:4" ht="15.75" x14ac:dyDescent="0.25">
      <c r="A118" s="15"/>
      <c r="B118" s="62" t="s">
        <v>100</v>
      </c>
      <c r="C118" s="68">
        <v>11100000</v>
      </c>
      <c r="D118" s="68">
        <v>11100000</v>
      </c>
    </row>
    <row r="119" spans="1:4" ht="15.75" x14ac:dyDescent="0.25">
      <c r="A119" s="15"/>
      <c r="B119" s="62" t="s">
        <v>139</v>
      </c>
      <c r="C119" s="68">
        <v>0</v>
      </c>
      <c r="D119" s="68">
        <v>0</v>
      </c>
    </row>
    <row r="120" spans="1:4" ht="15.75" x14ac:dyDescent="0.25">
      <c r="A120" s="15"/>
      <c r="B120" s="62" t="s">
        <v>101</v>
      </c>
      <c r="C120" s="68">
        <v>0</v>
      </c>
      <c r="D120" s="68">
        <v>0</v>
      </c>
    </row>
    <row r="121" spans="1:4" ht="15.75" x14ac:dyDescent="0.25">
      <c r="A121" s="15"/>
      <c r="B121" s="59" t="s">
        <v>102</v>
      </c>
      <c r="C121" s="69">
        <f>C122</f>
        <v>2290000</v>
      </c>
      <c r="D121" s="69">
        <f>D122</f>
        <v>2290000</v>
      </c>
    </row>
    <row r="122" spans="1:4" ht="15" customHeight="1" x14ac:dyDescent="0.25">
      <c r="A122" s="15"/>
      <c r="B122" s="62" t="s">
        <v>103</v>
      </c>
      <c r="C122" s="68">
        <v>2290000</v>
      </c>
      <c r="D122" s="68">
        <v>2290000</v>
      </c>
    </row>
    <row r="123" spans="1:4" ht="15" hidden="1" customHeight="1" x14ac:dyDescent="0.25">
      <c r="A123" s="15"/>
      <c r="B123" s="59">
        <v>7750</v>
      </c>
      <c r="C123" s="69">
        <f>C124</f>
        <v>0</v>
      </c>
      <c r="D123" s="69">
        <f>D124</f>
        <v>0</v>
      </c>
    </row>
    <row r="124" spans="1:4" ht="15.75" hidden="1" x14ac:dyDescent="0.25">
      <c r="A124" s="15"/>
      <c r="B124" s="62">
        <v>7766</v>
      </c>
      <c r="C124" s="68"/>
      <c r="D124" s="68"/>
    </row>
    <row r="125" spans="1:4" ht="15.75" x14ac:dyDescent="0.25">
      <c r="A125" s="15"/>
      <c r="B125" s="59" t="s">
        <v>117</v>
      </c>
      <c r="C125" s="69">
        <f>C126+C127+C128+C129</f>
        <v>0</v>
      </c>
      <c r="D125" s="69">
        <f>D126+D127+D128+D129</f>
        <v>0</v>
      </c>
    </row>
    <row r="126" spans="1:4" ht="15.75" hidden="1" x14ac:dyDescent="0.25">
      <c r="A126" s="15"/>
      <c r="B126" s="62" t="s">
        <v>118</v>
      </c>
      <c r="C126" s="68"/>
      <c r="D126" s="68"/>
    </row>
    <row r="127" spans="1:4" ht="15.75" hidden="1" x14ac:dyDescent="0.25">
      <c r="A127" s="15"/>
      <c r="B127" s="62" t="s">
        <v>119</v>
      </c>
      <c r="C127" s="68"/>
      <c r="D127" s="68"/>
    </row>
    <row r="128" spans="1:4" ht="15.75" hidden="1" x14ac:dyDescent="0.25">
      <c r="A128" s="15"/>
      <c r="B128" s="62" t="s">
        <v>120</v>
      </c>
      <c r="C128" s="68"/>
      <c r="D128" s="68"/>
    </row>
    <row r="129" spans="1:4" ht="15.75" hidden="1" x14ac:dyDescent="0.25">
      <c r="A129" s="15"/>
      <c r="B129" s="62" t="s">
        <v>121</v>
      </c>
      <c r="C129" s="68"/>
      <c r="D129" s="68"/>
    </row>
    <row r="130" spans="1:4" ht="15.75" x14ac:dyDescent="0.25">
      <c r="A130" s="15"/>
      <c r="B130" s="85" t="s">
        <v>114</v>
      </c>
      <c r="C130" s="69">
        <f>C131+C134+C138+C140+C142</f>
        <v>196912352</v>
      </c>
      <c r="D130" s="69">
        <f>D131+D134+D138+D140+D142</f>
        <v>196912352</v>
      </c>
    </row>
    <row r="131" spans="1:4" ht="15.75" x14ac:dyDescent="0.25">
      <c r="A131" s="15"/>
      <c r="B131" s="59" t="s">
        <v>64</v>
      </c>
      <c r="C131" s="63">
        <f>C132+C133</f>
        <v>9414272</v>
      </c>
      <c r="D131" s="63">
        <f>D132+D133</f>
        <v>9414272</v>
      </c>
    </row>
    <row r="132" spans="1:4" ht="15.75" x14ac:dyDescent="0.25">
      <c r="A132" s="15"/>
      <c r="B132" s="62" t="s">
        <v>66</v>
      </c>
      <c r="C132" s="68">
        <v>1350000</v>
      </c>
      <c r="D132" s="68">
        <v>1350000</v>
      </c>
    </row>
    <row r="133" spans="1:4" ht="15.75" x14ac:dyDescent="0.25">
      <c r="A133" s="15"/>
      <c r="B133" s="62" t="s">
        <v>69</v>
      </c>
      <c r="C133" s="67">
        <v>8064272</v>
      </c>
      <c r="D133" s="67">
        <v>8064272</v>
      </c>
    </row>
    <row r="134" spans="1:4" ht="15.75" x14ac:dyDescent="0.25">
      <c r="A134" s="15"/>
      <c r="B134" s="86">
        <v>256.25</v>
      </c>
      <c r="C134" s="63">
        <f>SUM(C135:C137)</f>
        <v>0</v>
      </c>
      <c r="D134" s="63">
        <f>SUM(D135:D137)</f>
        <v>0</v>
      </c>
    </row>
    <row r="135" spans="1:4" ht="15.75" x14ac:dyDescent="0.25">
      <c r="A135" s="15"/>
      <c r="B135" s="62" t="s">
        <v>122</v>
      </c>
      <c r="C135" s="67"/>
      <c r="D135" s="67"/>
    </row>
    <row r="136" spans="1:4" ht="15.75" x14ac:dyDescent="0.25">
      <c r="A136" s="15"/>
      <c r="B136" s="62" t="s">
        <v>123</v>
      </c>
      <c r="C136" s="67"/>
      <c r="D136" s="67"/>
    </row>
    <row r="137" spans="1:4" ht="15.75" x14ac:dyDescent="0.25">
      <c r="A137" s="15"/>
      <c r="B137" s="62" t="s">
        <v>124</v>
      </c>
      <c r="C137" s="67"/>
      <c r="D137" s="67"/>
    </row>
    <row r="138" spans="1:4" ht="15.75" x14ac:dyDescent="0.25">
      <c r="A138" s="15"/>
      <c r="B138" s="59" t="s">
        <v>77</v>
      </c>
      <c r="C138" s="63">
        <f>SUM(C139:C139)</f>
        <v>157500000</v>
      </c>
      <c r="D138" s="63">
        <f>SUM(D139:D139)</f>
        <v>157500000</v>
      </c>
    </row>
    <row r="139" spans="1:4" ht="15.75" x14ac:dyDescent="0.25">
      <c r="A139" s="15"/>
      <c r="B139" s="62" t="s">
        <v>78</v>
      </c>
      <c r="C139" s="67">
        <v>157500000</v>
      </c>
      <c r="D139" s="67">
        <v>157500000</v>
      </c>
    </row>
    <row r="140" spans="1:4" ht="15.75" x14ac:dyDescent="0.25">
      <c r="A140" s="15"/>
      <c r="B140" s="59" t="s">
        <v>104</v>
      </c>
      <c r="C140" s="69">
        <f>C141</f>
        <v>29998080</v>
      </c>
      <c r="D140" s="69">
        <f>D141</f>
        <v>29998080</v>
      </c>
    </row>
    <row r="141" spans="1:4" ht="15.75" x14ac:dyDescent="0.25">
      <c r="A141" s="15"/>
      <c r="B141" s="62" t="s">
        <v>106</v>
      </c>
      <c r="C141" s="68">
        <v>29998080</v>
      </c>
      <c r="D141" s="68">
        <v>29998080</v>
      </c>
    </row>
    <row r="142" spans="1:4" ht="15.75" x14ac:dyDescent="0.25">
      <c r="A142" s="15"/>
      <c r="B142" s="59" t="s">
        <v>126</v>
      </c>
      <c r="C142" s="69">
        <f>C143</f>
        <v>0</v>
      </c>
      <c r="D142" s="69">
        <f>D143</f>
        <v>0</v>
      </c>
    </row>
    <row r="143" spans="1:4" ht="15.75" x14ac:dyDescent="0.25">
      <c r="A143" s="15"/>
      <c r="B143" s="62" t="s">
        <v>127</v>
      </c>
      <c r="C143" s="68">
        <v>0</v>
      </c>
      <c r="D143" s="68">
        <v>0</v>
      </c>
    </row>
    <row r="144" spans="1:4" ht="15.75" x14ac:dyDescent="0.25">
      <c r="A144" s="15"/>
      <c r="B144" s="85" t="s">
        <v>128</v>
      </c>
      <c r="C144" s="69">
        <f>C145+C147+C154+C159</f>
        <v>633921</v>
      </c>
      <c r="D144" s="69">
        <f>D145+D147+D154+D159</f>
        <v>633921</v>
      </c>
    </row>
    <row r="145" spans="1:4" ht="15.75" x14ac:dyDescent="0.25">
      <c r="A145" s="15"/>
      <c r="B145" s="59" t="s">
        <v>58</v>
      </c>
      <c r="C145" s="63">
        <f>SUM(C146:C146)</f>
        <v>0</v>
      </c>
      <c r="D145" s="63">
        <f>SUM(D146:D146)</f>
        <v>0</v>
      </c>
    </row>
    <row r="146" spans="1:4" ht="15.75" x14ac:dyDescent="0.25">
      <c r="A146" s="15"/>
      <c r="B146" s="74" t="s">
        <v>59</v>
      </c>
      <c r="C146" s="64">
        <v>0</v>
      </c>
      <c r="D146" s="64">
        <v>0</v>
      </c>
    </row>
    <row r="147" spans="1:4" ht="15.75" x14ac:dyDescent="0.25">
      <c r="A147" s="15"/>
      <c r="B147" s="59" t="s">
        <v>64</v>
      </c>
      <c r="C147" s="63">
        <f>SUM(C148:C153)</f>
        <v>633921</v>
      </c>
      <c r="D147" s="63">
        <f>SUM(D148:D153)</f>
        <v>633921</v>
      </c>
    </row>
    <row r="148" spans="1:4" ht="15.75" x14ac:dyDescent="0.25">
      <c r="A148" s="15"/>
      <c r="B148" s="62" t="s">
        <v>65</v>
      </c>
      <c r="C148" s="67">
        <v>0</v>
      </c>
      <c r="D148" s="67">
        <v>0</v>
      </c>
    </row>
    <row r="149" spans="1:4" ht="15.75" x14ac:dyDescent="0.25">
      <c r="A149" s="15"/>
      <c r="B149" s="62" t="s">
        <v>68</v>
      </c>
      <c r="C149" s="68">
        <v>0</v>
      </c>
      <c r="D149" s="68">
        <v>0</v>
      </c>
    </row>
    <row r="150" spans="1:4" ht="15.75" x14ac:dyDescent="0.25">
      <c r="A150" s="15"/>
      <c r="B150" s="62" t="s">
        <v>69</v>
      </c>
      <c r="C150" s="67">
        <v>0</v>
      </c>
      <c r="D150" s="67">
        <v>0</v>
      </c>
    </row>
    <row r="151" spans="1:4" ht="15.75" x14ac:dyDescent="0.25">
      <c r="A151" s="15"/>
      <c r="B151" s="62" t="s">
        <v>70</v>
      </c>
      <c r="C151" s="67">
        <v>0</v>
      </c>
      <c r="D151" s="67">
        <v>0</v>
      </c>
    </row>
    <row r="152" spans="1:4" ht="15.75" x14ac:dyDescent="0.25">
      <c r="A152" s="15"/>
      <c r="B152" s="62" t="s">
        <v>71</v>
      </c>
      <c r="C152" s="67">
        <v>633921</v>
      </c>
      <c r="D152" s="67">
        <v>633921</v>
      </c>
    </row>
    <row r="153" spans="1:4" ht="15.75" hidden="1" x14ac:dyDescent="0.25">
      <c r="A153" s="15"/>
      <c r="B153" s="62">
        <v>6149</v>
      </c>
      <c r="C153" s="68"/>
      <c r="D153" s="68"/>
    </row>
    <row r="154" spans="1:4" s="55" customFormat="1" ht="15.75" x14ac:dyDescent="0.25">
      <c r="A154" s="15"/>
      <c r="B154" s="59" t="s">
        <v>72</v>
      </c>
      <c r="C154" s="69">
        <f>SUM(C155:C158)</f>
        <v>0</v>
      </c>
      <c r="D154" s="69">
        <f>SUM(D155:D158)</f>
        <v>0</v>
      </c>
    </row>
    <row r="155" spans="1:4" ht="15.75" x14ac:dyDescent="0.25">
      <c r="A155" s="15"/>
      <c r="B155" s="60" t="s">
        <v>73</v>
      </c>
      <c r="C155" s="66">
        <v>0</v>
      </c>
      <c r="D155" s="66">
        <v>0</v>
      </c>
    </row>
    <row r="156" spans="1:4" ht="15.75" x14ac:dyDescent="0.25">
      <c r="A156" s="15"/>
      <c r="B156" s="60" t="s">
        <v>74</v>
      </c>
      <c r="C156" s="66"/>
      <c r="D156" s="66"/>
    </row>
    <row r="157" spans="1:4" ht="15.75" x14ac:dyDescent="0.25">
      <c r="A157" s="15"/>
      <c r="B157" s="60" t="s">
        <v>75</v>
      </c>
      <c r="C157" s="66"/>
      <c r="D157" s="66"/>
    </row>
    <row r="158" spans="1:4" ht="15.75" x14ac:dyDescent="0.25">
      <c r="A158" s="15"/>
      <c r="B158" s="60" t="s">
        <v>76</v>
      </c>
      <c r="C158" s="66"/>
      <c r="D158" s="66"/>
    </row>
    <row r="159" spans="1:4" ht="15.75" x14ac:dyDescent="0.25">
      <c r="A159" s="15"/>
      <c r="B159" s="59" t="s">
        <v>77</v>
      </c>
      <c r="C159" s="63">
        <f>SUM(C160:C160)</f>
        <v>0</v>
      </c>
      <c r="D159" s="63">
        <f>SUM(D160:D160)</f>
        <v>0</v>
      </c>
    </row>
    <row r="160" spans="1:4" ht="15.75" x14ac:dyDescent="0.25">
      <c r="A160" s="15"/>
      <c r="B160" s="62" t="s">
        <v>78</v>
      </c>
      <c r="C160" s="67">
        <v>0</v>
      </c>
      <c r="D160" s="67">
        <v>0</v>
      </c>
    </row>
    <row r="161" spans="1:6" ht="15.75" x14ac:dyDescent="0.25">
      <c r="A161" s="15"/>
      <c r="B161" s="85" t="s">
        <v>129</v>
      </c>
      <c r="C161" s="69">
        <f>C162</f>
        <v>1393836190</v>
      </c>
      <c r="D161" s="69">
        <f>D162</f>
        <v>1393836190</v>
      </c>
    </row>
    <row r="162" spans="1:6" ht="15.75" x14ac:dyDescent="0.25">
      <c r="A162" s="15"/>
      <c r="B162" s="59" t="s">
        <v>77</v>
      </c>
      <c r="C162" s="63">
        <f>SUM(C163:C164)</f>
        <v>1393836190</v>
      </c>
      <c r="D162" s="63">
        <f>SUM(D163:D164)</f>
        <v>1393836190</v>
      </c>
    </row>
    <row r="163" spans="1:6" ht="15.75" x14ac:dyDescent="0.25">
      <c r="A163" s="15"/>
      <c r="B163" s="62" t="s">
        <v>78</v>
      </c>
      <c r="C163" s="67">
        <v>1393836190</v>
      </c>
      <c r="D163" s="67">
        <v>1393836190</v>
      </c>
    </row>
    <row r="164" spans="1:6" ht="15.75" x14ac:dyDescent="0.25">
      <c r="A164" s="15"/>
      <c r="B164" s="62" t="s">
        <v>140</v>
      </c>
      <c r="C164" s="67">
        <v>0</v>
      </c>
      <c r="D164" s="67">
        <v>0</v>
      </c>
      <c r="E164" s="90"/>
      <c r="F164" s="90"/>
    </row>
    <row r="165" spans="1:6" ht="18.75" x14ac:dyDescent="0.3">
      <c r="B165" s="1"/>
      <c r="C165" s="108" t="s">
        <v>143</v>
      </c>
      <c r="D165" s="108"/>
      <c r="E165" s="91"/>
      <c r="F165" s="91"/>
    </row>
    <row r="166" spans="1:6" ht="18.75" x14ac:dyDescent="0.3">
      <c r="B166" s="73" t="s">
        <v>29</v>
      </c>
      <c r="C166" s="93" t="s">
        <v>18</v>
      </c>
      <c r="D166" s="93"/>
      <c r="E166" s="87"/>
      <c r="F166" s="87"/>
    </row>
    <row r="167" spans="1:6" ht="18.75" x14ac:dyDescent="0.3">
      <c r="B167" s="1"/>
      <c r="C167" s="1"/>
      <c r="D167" s="1"/>
      <c r="E167" s="1"/>
      <c r="F167" s="1"/>
    </row>
    <row r="168" spans="1:6" ht="18.75" x14ac:dyDescent="0.3">
      <c r="B168" s="1"/>
      <c r="C168" s="1"/>
      <c r="D168" s="1"/>
      <c r="E168" s="1"/>
      <c r="F168" s="1"/>
    </row>
    <row r="169" spans="1:6" ht="18.75" x14ac:dyDescent="0.3">
      <c r="B169" s="1" t="s">
        <v>52</v>
      </c>
      <c r="C169" s="1"/>
      <c r="D169" s="1"/>
      <c r="E169" s="1"/>
      <c r="F169" s="1"/>
    </row>
    <row r="170" spans="1:6" ht="18.75" x14ac:dyDescent="0.3">
      <c r="C170" s="1"/>
      <c r="D170" s="1"/>
      <c r="E170" s="1"/>
      <c r="F170" s="1"/>
    </row>
  </sheetData>
  <mergeCells count="8">
    <mergeCell ref="C165:D165"/>
    <mergeCell ref="C166:D166"/>
    <mergeCell ref="A1:D1"/>
    <mergeCell ref="A2:B2"/>
    <mergeCell ref="A4:D4"/>
    <mergeCell ref="A5:D5"/>
    <mergeCell ref="A6:D6"/>
    <mergeCell ref="A7:D7"/>
  </mergeCells>
  <pageMargins left="0.45" right="0.2" top="0.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9EE4C-9619-46D8-8FE8-306FE19C126F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bieu 3.2021</vt:lpstr>
      <vt:lpstr>bieu 3.2022 (Q2)</vt:lpstr>
      <vt:lpstr>bieu 3.2022 (Q3)</vt:lpstr>
      <vt:lpstr>BIEU 4.Q2.2022</vt:lpstr>
      <vt:lpstr>BIEU 4.Q3.2022</vt:lpstr>
      <vt:lpstr>Sheet1</vt:lpstr>
      <vt:lpstr>'BIEU 4.Q2.2022'!Print_Titles</vt:lpstr>
      <vt:lpstr>'BIEU 4.Q3.2022'!Print_Titles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21AK22</cp:lastModifiedBy>
  <cp:lastPrinted>2022-12-14T01:24:35Z</cp:lastPrinted>
  <dcterms:created xsi:type="dcterms:W3CDTF">2016-10-14T10:52:32Z</dcterms:created>
  <dcterms:modified xsi:type="dcterms:W3CDTF">2022-12-15T09:31:49Z</dcterms:modified>
</cp:coreProperties>
</file>